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19320" windowHeight="7740" activeTab="1"/>
  </bookViews>
  <sheets>
    <sheet name="EVALUACION TECNICA" sheetId="1" r:id="rId1"/>
    <sheet name="EVALUACION ECONOMICA" sheetId="2" r:id="rId2"/>
    <sheet name="DESIERTOS" sheetId="3" r:id="rId3"/>
    <sheet name="Hoja1" sheetId="4" r:id="rId4"/>
  </sheets>
  <externalReferences>
    <externalReference r:id="rId5"/>
  </externalReferences>
  <definedNames>
    <definedName name="_xlnm._FilterDatabase" localSheetId="1" hidden="1">'EVALUACION ECONOMICA'!$A$1:$Z$34</definedName>
    <definedName name="_xlnm._FilterDatabase" localSheetId="0" hidden="1">'EVALUACION TECNICA'!$A$1:$AA$39</definedName>
  </definedNames>
  <calcPr calcId="145621"/>
</workbook>
</file>

<file path=xl/calcChain.xml><?xml version="1.0" encoding="utf-8"?>
<calcChain xmlns="http://schemas.openxmlformats.org/spreadsheetml/2006/main">
  <c r="Z30" i="2" l="1"/>
  <c r="Z31" i="2"/>
  <c r="V6" i="2"/>
  <c r="W6" i="2"/>
  <c r="X6" i="2"/>
  <c r="V7" i="2"/>
  <c r="X7" i="2" s="1"/>
  <c r="W7" i="2"/>
  <c r="V9" i="2"/>
  <c r="W9" i="2"/>
  <c r="V10" i="2"/>
  <c r="X10" i="2" s="1"/>
  <c r="W10" i="2"/>
  <c r="V3" i="2"/>
  <c r="W3" i="2"/>
  <c r="X3" i="2" s="1"/>
  <c r="V30" i="2"/>
  <c r="W30" i="2"/>
  <c r="V31" i="2"/>
  <c r="X31" i="2" s="1"/>
  <c r="W31" i="2"/>
  <c r="V32" i="2"/>
  <c r="W32" i="2"/>
  <c r="X32" i="2"/>
  <c r="V11" i="2"/>
  <c r="X11" i="2" s="1"/>
  <c r="W11" i="2"/>
  <c r="V12" i="2"/>
  <c r="X12" i="2" s="1"/>
  <c r="W12" i="2"/>
  <c r="V13" i="2"/>
  <c r="W13" i="2"/>
  <c r="V14" i="2"/>
  <c r="X14" i="2" s="1"/>
  <c r="W14" i="2"/>
  <c r="V15" i="2"/>
  <c r="W15" i="2"/>
  <c r="X15" i="2" s="1"/>
  <c r="V29" i="2"/>
  <c r="W29" i="2"/>
  <c r="V16" i="2"/>
  <c r="X16" i="2" s="1"/>
  <c r="W16" i="2"/>
  <c r="V17" i="2"/>
  <c r="W17" i="2"/>
  <c r="X17" i="2"/>
  <c r="V18" i="2"/>
  <c r="X18" i="2" s="1"/>
  <c r="W18" i="2"/>
  <c r="V19" i="2"/>
  <c r="X19" i="2" s="1"/>
  <c r="W19" i="2"/>
  <c r="V22" i="2"/>
  <c r="W22" i="2"/>
  <c r="X22" i="2" s="1"/>
  <c r="V28" i="2"/>
  <c r="W28" i="2"/>
  <c r="V23" i="2"/>
  <c r="X23" i="2" s="1"/>
  <c r="W23" i="2"/>
  <c r="V24" i="2"/>
  <c r="W24" i="2"/>
  <c r="X24" i="2"/>
  <c r="V25" i="2"/>
  <c r="X25" i="2" s="1"/>
  <c r="W25" i="2"/>
  <c r="V26" i="2"/>
  <c r="X26" i="2" s="1"/>
  <c r="W26" i="2"/>
  <c r="V2" i="2"/>
  <c r="W2" i="2"/>
  <c r="V4" i="2"/>
  <c r="X4" i="2" s="1"/>
  <c r="W4" i="2"/>
  <c r="V33" i="2"/>
  <c r="W33" i="2"/>
  <c r="X33" i="2" s="1"/>
  <c r="V34" i="2"/>
  <c r="W34" i="2"/>
  <c r="V27" i="2"/>
  <c r="X27" i="2" s="1"/>
  <c r="W27" i="2"/>
  <c r="W5" i="2"/>
  <c r="V5" i="2"/>
  <c r="X5" i="2" s="1"/>
  <c r="AD25" i="2"/>
  <c r="AC6" i="2"/>
  <c r="AD6" i="2" s="1"/>
  <c r="AC7" i="2"/>
  <c r="AD7" i="2" s="1"/>
  <c r="AC8" i="2"/>
  <c r="AC9" i="2"/>
  <c r="AD9" i="2" s="1"/>
  <c r="AC10" i="2"/>
  <c r="AD10" i="2" s="1"/>
  <c r="AC3" i="2"/>
  <c r="AD3" i="2" s="1"/>
  <c r="AC30" i="2"/>
  <c r="AD30" i="2" s="1"/>
  <c r="AC31" i="2"/>
  <c r="AD31" i="2" s="1"/>
  <c r="AC32" i="2"/>
  <c r="AD32" i="2" s="1"/>
  <c r="AC11" i="2"/>
  <c r="AD11" i="2" s="1"/>
  <c r="AC12" i="2"/>
  <c r="AD12" i="2" s="1"/>
  <c r="AC13" i="2"/>
  <c r="AD13" i="2" s="1"/>
  <c r="AC14" i="2"/>
  <c r="AD14" i="2" s="1"/>
  <c r="AC15" i="2"/>
  <c r="AD15" i="2" s="1"/>
  <c r="AC29" i="2"/>
  <c r="AD29" i="2" s="1"/>
  <c r="AC16" i="2"/>
  <c r="AD16" i="2" s="1"/>
  <c r="AC17" i="2"/>
  <c r="AD17" i="2" s="1"/>
  <c r="AC18" i="2"/>
  <c r="AD18" i="2" s="1"/>
  <c r="AC19" i="2"/>
  <c r="AD19" i="2" s="1"/>
  <c r="AC20" i="2"/>
  <c r="AC21" i="2"/>
  <c r="AC22" i="2"/>
  <c r="AD22" i="2" s="1"/>
  <c r="AC28" i="2"/>
  <c r="AD28" i="2" s="1"/>
  <c r="AC23" i="2"/>
  <c r="AD23" i="2" s="1"/>
  <c r="AC24" i="2"/>
  <c r="AD24" i="2" s="1"/>
  <c r="AC26" i="2"/>
  <c r="AD26" i="2" s="1"/>
  <c r="AC2" i="2"/>
  <c r="AD2" i="2" s="1"/>
  <c r="AC4" i="2"/>
  <c r="AD4" i="2" s="1"/>
  <c r="AC33" i="2"/>
  <c r="AD33" i="2" s="1"/>
  <c r="AC34" i="2"/>
  <c r="AD34" i="2" s="1"/>
  <c r="AC27" i="2"/>
  <c r="AD27" i="2" s="1"/>
  <c r="AC5" i="2"/>
  <c r="AD5" i="2" s="1"/>
  <c r="AB6" i="2"/>
  <c r="AB7" i="2"/>
  <c r="AB8" i="2"/>
  <c r="AB9" i="2"/>
  <c r="AB10" i="2"/>
  <c r="AB3" i="2"/>
  <c r="AB30" i="2"/>
  <c r="AB31" i="2"/>
  <c r="AB32" i="2"/>
  <c r="AB11" i="2"/>
  <c r="AB12" i="2"/>
  <c r="AB13" i="2"/>
  <c r="AB14" i="2"/>
  <c r="AB15" i="2"/>
  <c r="AB29" i="2"/>
  <c r="AB16" i="2"/>
  <c r="AB17" i="2"/>
  <c r="AB18" i="2"/>
  <c r="AB19" i="2"/>
  <c r="AB20" i="2"/>
  <c r="AB21" i="2"/>
  <c r="AB22" i="2"/>
  <c r="AB28" i="2"/>
  <c r="AB23" i="2"/>
  <c r="AB24" i="2"/>
  <c r="AB25" i="2"/>
  <c r="AB26" i="2"/>
  <c r="AB2" i="2"/>
  <c r="AB4" i="2"/>
  <c r="AB33" i="2"/>
  <c r="AB34" i="2"/>
  <c r="AB27" i="2"/>
  <c r="AB5" i="2"/>
  <c r="X34" i="2" l="1"/>
  <c r="X2" i="2"/>
  <c r="X28" i="2"/>
  <c r="X29" i="2"/>
  <c r="X13" i="2"/>
  <c r="X30" i="2"/>
  <c r="X9" i="2"/>
  <c r="Z6" i="2" l="1"/>
  <c r="Z7" i="2"/>
  <c r="Z9" i="2"/>
  <c r="Z10" i="2"/>
  <c r="Z3" i="2"/>
  <c r="Z32" i="2"/>
  <c r="Z11" i="2"/>
  <c r="Z12" i="2"/>
  <c r="Z13" i="2"/>
  <c r="Z14" i="2"/>
  <c r="Z15" i="2"/>
  <c r="Z29" i="2"/>
  <c r="Z16" i="2"/>
  <c r="Z17" i="2"/>
  <c r="Z18" i="2"/>
  <c r="Z19" i="2"/>
  <c r="Z22" i="2"/>
  <c r="Z28" i="2"/>
  <c r="Z23" i="2"/>
  <c r="Z24" i="2"/>
  <c r="Z25" i="2"/>
  <c r="Z26" i="2"/>
  <c r="Z2" i="2"/>
  <c r="Z4" i="2"/>
  <c r="Z33" i="2"/>
  <c r="Z34" i="2"/>
  <c r="Z27" i="2"/>
  <c r="Z5" i="2"/>
  <c r="U21" i="2"/>
  <c r="U20" i="2"/>
  <c r="U8" i="2"/>
  <c r="AD8" i="2" l="1"/>
  <c r="V8" i="2"/>
  <c r="W8" i="2"/>
  <c r="W20" i="2"/>
  <c r="AD20" i="2"/>
  <c r="V20" i="2"/>
  <c r="V21" i="2"/>
  <c r="X21" i="2" s="1"/>
  <c r="AD21" i="2"/>
  <c r="W21" i="2"/>
  <c r="Z20" i="2"/>
  <c r="Z21" i="2"/>
  <c r="Z8" i="2"/>
  <c r="V28" i="1"/>
  <c r="W28" i="1" s="1"/>
  <c r="Y28" i="1" s="1"/>
  <c r="V27" i="1"/>
  <c r="W27" i="1" s="1"/>
  <c r="Y27" i="1" s="1"/>
  <c r="V5" i="1"/>
  <c r="X5" i="1" s="1"/>
  <c r="W4" i="1"/>
  <c r="Y4" i="1" s="1"/>
  <c r="X20" i="2" l="1"/>
  <c r="X8" i="2"/>
  <c r="W5" i="1"/>
  <c r="Y5" i="1" s="1"/>
</calcChain>
</file>

<file path=xl/sharedStrings.xml><?xml version="1.0" encoding="utf-8"?>
<sst xmlns="http://schemas.openxmlformats.org/spreadsheetml/2006/main" count="1246" uniqueCount="366">
  <si>
    <t>ITEM</t>
  </si>
  <si>
    <t>CÓDIGO UNSPSC</t>
  </si>
  <si>
    <t>CODIGO PRODUCTO</t>
  </si>
  <si>
    <t>GRUPO</t>
  </si>
  <si>
    <t>NOMBRE PRODUCTO</t>
  </si>
  <si>
    <t>ESPECIFICACIONES TECNICAS</t>
  </si>
  <si>
    <t xml:space="preserve">CANTIDAD BOGOTA </t>
  </si>
  <si>
    <t xml:space="preserve">CANTIDAD ZIPAQUIRÁ </t>
  </si>
  <si>
    <t>CANTIDAD GIRARDOT</t>
  </si>
  <si>
    <t>CANTIDAD TOTAL REQUERIDA</t>
  </si>
  <si>
    <t>MARCA</t>
  </si>
  <si>
    <t>SERIE</t>
  </si>
  <si>
    <t>REGISTRO SANITARIO O PERMISO DE COMERCIALIZACION</t>
  </si>
  <si>
    <t>TITULAR DEL REGISTRO SANITARIO</t>
  </si>
  <si>
    <t>LABORATORIO FABRICANTE</t>
  </si>
  <si>
    <t>FACTOR DE EMPAQUE</t>
  </si>
  <si>
    <t>VALOR UNITARIO</t>
  </si>
  <si>
    <t>VALOR IVA</t>
  </si>
  <si>
    <t>VALOR UNITARIO CON IVA</t>
  </si>
  <si>
    <t>VALOR TOTAL BOGOTA</t>
  </si>
  <si>
    <t>VALOR TOTAL ZIPAQUIRA</t>
  </si>
  <si>
    <t>VALOR TOTAL</t>
  </si>
  <si>
    <t>URGENCIAS</t>
  </si>
  <si>
    <t>CT4841632</t>
  </si>
  <si>
    <t>SET PARA CRICOTIROTOMIA ADULTO Y PEDIÁTRICO</t>
  </si>
  <si>
    <t>UNIDAD RENAL</t>
  </si>
  <si>
    <t>CT1301598</t>
  </si>
  <si>
    <t>CATETER TUNELIZADO DOBLE LUMEN ADULTO LARGA ESTANCIA PARA DIALISIS</t>
  </si>
  <si>
    <t>CT1301624</t>
  </si>
  <si>
    <t>CATETER TUNELIZADO DOBLE LUMEN ADULTO PARA INSERCION TRASLUMBAR</t>
  </si>
  <si>
    <t>TERAPIA RESPIRATORIA</t>
  </si>
  <si>
    <t>CT4011601</t>
  </si>
  <si>
    <t>SONDA SUCCION CERRADA PUNTA DIRIGIDA 14 FR</t>
  </si>
  <si>
    <t>Sonda de calibre de 14 Fr. Empaque individual estéril de sonda para succión. Esterilizado, transparente, flexible, conector universal codicolor compatible. La Sonda de Succión Cerrada, se encuentra recubierta por una bolsa protectora en un polímero especi</t>
  </si>
  <si>
    <t>ASILI</t>
  </si>
  <si>
    <t>OFTALMOLOGIA</t>
  </si>
  <si>
    <t>ACEITE SILICONADO DE 5000 CENTISTOKES</t>
  </si>
  <si>
    <t>LIQUIDO ESTERIL DE USO INTRAOCULAR  EN JERINGA PRELLENA POR 10ml 5000 cst</t>
  </si>
  <si>
    <t>B28C14</t>
  </si>
  <si>
    <t>ANILLO DE TENSION CAPSULAR PARA CIRUGIA DE CATARATA</t>
  </si>
  <si>
    <t>Lentes intraoculares 12,0 Blue PMMA</t>
  </si>
  <si>
    <t>CT567856</t>
  </si>
  <si>
    <t>ANILLOS INTRAESTROMALES 5mm</t>
  </si>
  <si>
    <t>Un segmento de anillo intracorneal AD 5mm -- 120DEG</t>
  </si>
  <si>
    <t>CT5671631</t>
  </si>
  <si>
    <t>ANILLOS INTRAESTROMALES 6MM</t>
  </si>
  <si>
    <t>F01A01</t>
  </si>
  <si>
    <t>AZUL TRIPAN</t>
  </si>
  <si>
    <t>Solución oftalmica 0,6mg/mL (Víal 1mL)</t>
  </si>
  <si>
    <t>F08C01</t>
  </si>
  <si>
    <t>CASCARILLA OFTALMICA</t>
  </si>
  <si>
    <t>CT2001202</t>
  </si>
  <si>
    <t>CONFORMADOR OFTALMICO ADULTO</t>
  </si>
  <si>
    <t>C01C02</t>
  </si>
  <si>
    <t>CONFORMADOR PEQUEÑO</t>
  </si>
  <si>
    <t>B28C01</t>
  </si>
  <si>
    <t>CUCHILLA OFTALMICA 15 GRADOS</t>
  </si>
  <si>
    <t>B28C04</t>
  </si>
  <si>
    <t>CUCHILLA OFTALMICA 3.2 mm</t>
  </si>
  <si>
    <t>CT4091628</t>
  </si>
  <si>
    <t>CUCHILLETE DESECHABLE DE CORNEA DE 2,2mm</t>
  </si>
  <si>
    <t>CT4091639</t>
  </si>
  <si>
    <t>CUCHILLETE DOBLE BISELADO DESECHABLE 2.75mm</t>
  </si>
  <si>
    <t>B28C13</t>
  </si>
  <si>
    <t>CUCHILLETE PARA VITRECTOMIA  DE 20 GRADOS</t>
  </si>
  <si>
    <t>S01KH015602</t>
  </si>
  <si>
    <t>HIALURONATO SODICO 18 mg/1mL JERINGA DESECHABLE MAS CANULA</t>
  </si>
  <si>
    <t>CT2001242</t>
  </si>
  <si>
    <t>IMPLANTE EN SILICONA DIFERENTES MEDIDAS</t>
  </si>
  <si>
    <t>IMPLANTES01</t>
  </si>
  <si>
    <t>IMPLANTES INTRAOCULAR SILICON x 14 Y 18MM (ESFERAS)</t>
  </si>
  <si>
    <t>CT200237</t>
  </si>
  <si>
    <t>IMPLANTES RETINALES</t>
  </si>
  <si>
    <t>F01L07</t>
  </si>
  <si>
    <t>LENTE INTRAOCULAR  PLEGABLE DIFERENTES DIOPTRIAS</t>
  </si>
  <si>
    <t>CT2001197</t>
  </si>
  <si>
    <t>LENTE INTRAOCULAR PLEGABLE 3 PIEZAS DIFERENTES DIOPTRIAS</t>
  </si>
  <si>
    <t>CT2001210</t>
  </si>
  <si>
    <t>LENTE INTRAOCULAR PLEGABLE 3 PIEZAS DIFERENTES DIOPTRIAS -poderes bajos-</t>
  </si>
  <si>
    <t>F01L02</t>
  </si>
  <si>
    <t>LENTE INTRAOCULAR RIGIDO DIFERENTES DIOPTRIAS</t>
  </si>
  <si>
    <t>F06M01</t>
  </si>
  <si>
    <t>MICROESPONJA OFTALMICA</t>
  </si>
  <si>
    <t>PREFLU</t>
  </si>
  <si>
    <t>PERFLUORO CARBONO</t>
  </si>
  <si>
    <t>PERFLURODECALINA LIQUIDO ESTERIL X 5 ML  EN JERINGA PRELLENA</t>
  </si>
  <si>
    <t>CT2301108</t>
  </si>
  <si>
    <t>RETRACTOR DE IRIS DESECHABLE*</t>
  </si>
  <si>
    <t>CT230926</t>
  </si>
  <si>
    <t>RETRACTOR DE IRIS REUTILIZABLE*</t>
  </si>
  <si>
    <t>B05T03</t>
  </si>
  <si>
    <t>TREPANO 7.75 mm</t>
  </si>
  <si>
    <t>NEUROCIRUGÍA</t>
  </si>
  <si>
    <t>N01N02</t>
  </si>
  <si>
    <t>MATRIZ HEMOSTATICA DE ALTA VISCOSIDAD CON TROMBINA -FLOSEAL-</t>
  </si>
  <si>
    <t xml:space="preserve">FLOSEAL </t>
  </si>
  <si>
    <t>N/A</t>
  </si>
  <si>
    <t>2007M-0007302</t>
  </si>
  <si>
    <t>LABORATORIOS BAXTER S.A.</t>
  </si>
  <si>
    <t>BAXTER HEALTHCARE CORPORATION</t>
  </si>
  <si>
    <t>Caja con  1 kit</t>
  </si>
  <si>
    <t>ENFERMERÍA</t>
  </si>
  <si>
    <t>CT4981189</t>
  </si>
  <si>
    <t>EXTENSION DE ANESTESIA NEONATAL DE 2 VIAS</t>
  </si>
  <si>
    <t>BAXTER</t>
  </si>
  <si>
    <t>2009DM-0004430</t>
  </si>
  <si>
    <t>BAXTER PRODUCTOS MEDICOS, LTDA.</t>
  </si>
  <si>
    <t>200 unidades por caja</t>
  </si>
  <si>
    <t>H03C01</t>
  </si>
  <si>
    <t>CINTA UMBILICAL 0.30 x 45cm</t>
  </si>
  <si>
    <t>CLIPHEMO</t>
  </si>
  <si>
    <t>CIRUGIA</t>
  </si>
  <si>
    <t>CLIPS HEMO LOK MLX C -CARTUCHO x 6 CLIPS-</t>
  </si>
  <si>
    <t>CT10251031</t>
  </si>
  <si>
    <t>CLIPS HEM-O-LOK XL</t>
  </si>
  <si>
    <t>CT949439</t>
  </si>
  <si>
    <t>TIRAS DE FLUORESCEINA</t>
  </si>
  <si>
    <t>B05T02</t>
  </si>
  <si>
    <t>TREPANO 7.50 mm</t>
  </si>
  <si>
    <t>CT1241620</t>
  </si>
  <si>
    <t xml:space="preserve">KIT APOSITO PVA 10X7.5X1 </t>
  </si>
  <si>
    <t>Apoyo tecnológico: Bombas generadoras de vacío con sistema de doble filtración. Batería con duración de 24-48horas. Dispositivo para cicatrización asistida por vacío. Reservorios con gelificante para exhudado y filtro o dispositivo para control de olores.</t>
  </si>
  <si>
    <t>NUMERO PROPONENTE</t>
  </si>
  <si>
    <t xml:space="preserve">NOMBRE PROPONENTE </t>
  </si>
  <si>
    <t>BIOTECH OPHTHALMI</t>
  </si>
  <si>
    <t>2011DM-0007705</t>
  </si>
  <si>
    <t>OPIMED SAS</t>
  </si>
  <si>
    <t>UNIDAD</t>
  </si>
  <si>
    <t>2013EBC-0010831</t>
  </si>
  <si>
    <t xml:space="preserve">OPIMED SAS </t>
  </si>
  <si>
    <t>2011DM-0007209</t>
  </si>
  <si>
    <t>BEAVER VISITEC</t>
  </si>
  <si>
    <t>2013DM-0009669</t>
  </si>
  <si>
    <t>CAJA X 00</t>
  </si>
  <si>
    <t xml:space="preserve">KATENA </t>
  </si>
  <si>
    <t>2009DM-0004403</t>
  </si>
  <si>
    <t>CAJA X 10</t>
  </si>
  <si>
    <t>SHARPOINT</t>
  </si>
  <si>
    <t>2009DM-0004956</t>
  </si>
  <si>
    <t xml:space="preserve">SHARPOINT </t>
  </si>
  <si>
    <t>CAJA X 6</t>
  </si>
  <si>
    <t>2010DM-0005939</t>
  </si>
  <si>
    <t>2014DM-0011907</t>
  </si>
  <si>
    <t>CAJA X 2</t>
  </si>
  <si>
    <t xml:space="preserve">LABTICIAN </t>
  </si>
  <si>
    <t>2014DM-0012007</t>
  </si>
  <si>
    <t>CAJA X 5</t>
  </si>
  <si>
    <t>2010DM-0005962</t>
  </si>
  <si>
    <t xml:space="preserve">OPIMED </t>
  </si>
  <si>
    <t>BVI</t>
  </si>
  <si>
    <t>CAJA X 144</t>
  </si>
  <si>
    <t>2011DM-0007210</t>
  </si>
  <si>
    <t xml:space="preserve">UNIDAD </t>
  </si>
  <si>
    <t>CAJA X 100</t>
  </si>
  <si>
    <t>OPIMED</t>
  </si>
  <si>
    <t>COVIDIEN</t>
  </si>
  <si>
    <t>2009DM-0003614</t>
  </si>
  <si>
    <t>COVIDIEN COLOMBIA S.A</t>
  </si>
  <si>
    <t>CARTON X 5 UNDS</t>
  </si>
  <si>
    <t>FOR YOU</t>
  </si>
  <si>
    <t>DK10SS-PVA</t>
  </si>
  <si>
    <t>2013DM-0009550</t>
  </si>
  <si>
    <t xml:space="preserve">RP MEDICAS S.A. </t>
  </si>
  <si>
    <t>FOR YOU MEDICAL ELECTRONICS CO</t>
  </si>
  <si>
    <t>RP MEDICAS</t>
  </si>
  <si>
    <t>JOHNSON</t>
  </si>
  <si>
    <t>Ethicon Surgical Care</t>
  </si>
  <si>
    <t>NA</t>
  </si>
  <si>
    <t>INVIMA 2010 DM - 000296 - R3</t>
  </si>
  <si>
    <t>JOHNSON &amp; JOHNSON DE COLOMBIA S.A.</t>
  </si>
  <si>
    <t>ETHICON INC. - USA;  ETHICON LLC - PUERTO RICO; JOHNSON &amp; JOHNSON DE BRASIL INDUSTRIA Y COMERCIO PRODUCTOS PARA LA SALUD LTDA - BRASIL</t>
  </si>
  <si>
    <t>CAJA X 24 UNIDADES</t>
  </si>
  <si>
    <t>PULMODYNE</t>
  </si>
  <si>
    <t>2014DM-0012411</t>
  </si>
  <si>
    <t>PULNODYNE</t>
  </si>
  <si>
    <t>KIMVENT - TRACH CARE</t>
  </si>
  <si>
    <t>2007DM-0000538</t>
  </si>
  <si>
    <t>KIMBERLY CLARK</t>
  </si>
  <si>
    <t>MINERVA</t>
  </si>
  <si>
    <t>HEM-O-LOK</t>
  </si>
  <si>
    <t>TELEFLEX MEDICAL</t>
  </si>
  <si>
    <t>CAJA X 84 UND</t>
  </si>
  <si>
    <t>PROASEPSIS</t>
  </si>
  <si>
    <t>KERARING</t>
  </si>
  <si>
    <t>SI5</t>
  </si>
  <si>
    <t>2009MD-0003810</t>
  </si>
  <si>
    <t>MEDIPHACOS LTDA</t>
  </si>
  <si>
    <t>SI6</t>
  </si>
  <si>
    <t xml:space="preserve">SENSAR </t>
  </si>
  <si>
    <t>AR40</t>
  </si>
  <si>
    <t>2010EBC-0006208</t>
  </si>
  <si>
    <t>ANDRECSURGICAL SA</t>
  </si>
  <si>
    <t>ABBOTT MEDICAL OPTICS</t>
  </si>
  <si>
    <t>ANDREC SURGICAL</t>
  </si>
  <si>
    <t>CONCEPTO</t>
  </si>
  <si>
    <t>OBSERVACIÓN</t>
  </si>
  <si>
    <t>CUMPLE</t>
  </si>
  <si>
    <t>NO CUMPLE</t>
  </si>
  <si>
    <t>NO ES TRASLUMBAR</t>
  </si>
  <si>
    <t>NO VIENE CON LA MISMA MEDIDA DE LOS IMPLANTES</t>
  </si>
  <si>
    <t>2013DM-0010831</t>
  </si>
  <si>
    <t>2009DM-0003810</t>
  </si>
  <si>
    <t>NO CONOCIDO EN LA INSTITUCION</t>
  </si>
  <si>
    <t>2011DM-0000283-R1</t>
  </si>
  <si>
    <t>2011DM-0000283-R2</t>
  </si>
  <si>
    <t>SURGICAL</t>
  </si>
  <si>
    <t>KIMBERLY</t>
  </si>
  <si>
    <t xml:space="preserve">LAS DIFERENTES REFERENCIAS NO VIENEN MARCADAS </t>
  </si>
  <si>
    <t>CATÉTER GUÍA RDC RENAL</t>
  </si>
  <si>
    <t>KIT CATETER DOBLE LUMEN CON CUFF DE 14.5 * 40cm (LARGA VIDA)</t>
  </si>
  <si>
    <t>KIT CATETER HEMODIALISIS DOBLE LUMEN 14.5Fr * 36cm (LARGA VIDA)</t>
  </si>
  <si>
    <t>SONDA VESICAL Nº8 CON GUIA</t>
  </si>
  <si>
    <t>SONDA VESICAL SILICONADA N° 4</t>
  </si>
  <si>
    <t>SONDA VESICAL SILICONADA N° 5</t>
  </si>
  <si>
    <t>STENT URETERAL METALICO 6 Fr x 26 cm</t>
  </si>
  <si>
    <t>ESPONJILLA CONTROL EPISTAXIS</t>
  </si>
  <si>
    <t>ADAPTADOR PARA HEMOFILTRACION</t>
  </si>
  <si>
    <t>Accesorios de hemofiltración</t>
  </si>
  <si>
    <t>AGUJA CANULACION FISTULACION</t>
  </si>
  <si>
    <t>Aguja para fístula arteriovenosa 16g (1,64 x 1,44 x 25mm)</t>
  </si>
  <si>
    <t>FILTRO HEMODIALISIS 110 - 1.1m2</t>
  </si>
  <si>
    <t>Apoyo tecnológico: Dializadores en sistema cerrado</t>
  </si>
  <si>
    <t>FILTRO HEMODIALISIS 130 - 1.3m2</t>
  </si>
  <si>
    <t>FILTRO HEMODIALISIS 150 - 1.5m2</t>
  </si>
  <si>
    <t>LINEAS ARTERIOVENOSAS PARA HEMODIALISIS (TECNOLOGIA DBB-06) -NIKKISO-</t>
  </si>
  <si>
    <t>PRUEBA DE TUBERCULINA PPD</t>
  </si>
  <si>
    <t>TUBO DE VENTILACION MICROCIRUGIA LARINGEA</t>
  </si>
  <si>
    <t>BOLSA ACB POLIBAR</t>
  </si>
  <si>
    <t xml:space="preserve">Kit desechable de enema de bario prellenado, sulfato de bario 96% p/p. Polvo para suspensión rectal USP (397g) de un solo uso. (Cada 100g de polvo, contiene 97,20mg de sulfato de bario citratado) </t>
  </si>
  <si>
    <t>CATETER BERNSTEIN 5 Fr</t>
  </si>
  <si>
    <t>INTRODUCTOR MICROPUNCION</t>
  </si>
  <si>
    <t>ALOINJERTO TENDON CUADRICIPITAL</t>
  </si>
  <si>
    <t>ALOINJERTO TENDON TIBIAL ANTERIOR</t>
  </si>
  <si>
    <t>CEMENTO CON ANTIBIOTICO*</t>
  </si>
  <si>
    <t>CEMENTO OSEO</t>
  </si>
  <si>
    <t>INJERTO CORTICO ESPONJOSO 32 GR.</t>
  </si>
  <si>
    <t>INJERTO LAJA CORTICAL FEMUR</t>
  </si>
  <si>
    <t>MATRIZ OSEA DESMINERALIZADA 50g LIOFILIZADO</t>
  </si>
  <si>
    <t>TROCANTER</t>
  </si>
  <si>
    <t>ANILLO DE SIMBLEFARON *</t>
  </si>
  <si>
    <t>DRENAJE LAGRIMAL 3.5x15 mm</t>
  </si>
  <si>
    <t>HILOS DE SILICONA DIFERENTES DIAMETROS OFTALMOLOGIA</t>
  </si>
  <si>
    <t>IMPLANTE ENUCLEACION OD ESCLERA DONANTE</t>
  </si>
  <si>
    <t>IMPLANTE MIDPAR Nº18 *</t>
  </si>
  <si>
    <t>INTUBACION LAGRIMAL SET CRAWFOR</t>
  </si>
  <si>
    <t>LENTE INTRAOCULAR  DIFERENTES DIOPTRIAS ESCLERAL</t>
  </si>
  <si>
    <t>LENTE INTRAOCULAR ARTISAN DE AFAQUIA</t>
  </si>
  <si>
    <t>LENTE INTRAOCULAR ESCLERAL K 118,8 P 10D</t>
  </si>
  <si>
    <t>LENTE INTRAOCULAR ESCLERAL RIGIDO DIFERENTES DIOPTRIAS</t>
  </si>
  <si>
    <t>LENTE SUTURABLE A ESCLERA K 118,8 P 23,0</t>
  </si>
  <si>
    <t>PROTESIS OCULAR PERSONALIZADA</t>
  </si>
  <si>
    <t>SET INTUBACION LAGRIMAL PEDIATRICO</t>
  </si>
  <si>
    <t>VALVULA REGULADORA GLAUCOMA FP7</t>
  </si>
  <si>
    <t>KIT BIOPSIA TRANSPEDICULAR (INCLUYE AGUJA INTRODUCTOR PTA BISEL)</t>
  </si>
  <si>
    <t>SET DE ACCES. PARA DISCOGRAFIA Y NUCLEOLISIS CON EQUIPO PARA RADIOFRECUENCIA CON CANULAS</t>
  </si>
  <si>
    <t>STENT CEREBRAL</t>
  </si>
  <si>
    <t>AGUJA PARA INYECCION ENDOSCOPICA 3.7Fr * 35cm</t>
  </si>
  <si>
    <t>BALON DE DILATACION DE COLON 20 mm x 60 Fr</t>
  </si>
  <si>
    <t>Balones de dilatación esófagica, pilórico-colónico y dispositivo de hinchado Manguera 20mm x 5,5cm (50 psi - 3,5 atm)</t>
  </si>
  <si>
    <t>BALON DE DILATACION DE ESOFAGO 12 ó 13.5 x 8 cm -HERCULES-</t>
  </si>
  <si>
    <t>CATETER ESOFAGICO 18D 10L x 7 RECUBIERTO</t>
  </si>
  <si>
    <t>ENDOCLIPS DEVICE PREMONTADO GASTROENTEROLOGIA</t>
  </si>
  <si>
    <t>EQUIPO CATETER LIGADURA DE VARICES ESOFAGICAS</t>
  </si>
  <si>
    <t>PROTESIS BILIAR PBD-210-0709</t>
  </si>
  <si>
    <t>ALOINJERTO CORTICO ESPONJOSO 16 g</t>
  </si>
  <si>
    <t>ALOINJERTO TENDON TIBIAL POSTERIOR</t>
  </si>
  <si>
    <t>PROTESIS FACIAL PABELLON AURICULAR EN SILICONA ADAPTABLE INCLUYE ACCESORIOS.-</t>
  </si>
  <si>
    <t>LANCETAS PARA GLUCOMETRIA</t>
  </si>
  <si>
    <t>Apoyo tecnológico: Sistema de monitoreo de glucosa de uso intrahospitalario con posibilidad de detección en cetonas en sangre. Para brindar resultados con muestras de 0.6 uL de sangre. Autocalibrable. Con registro de histórico por paciente que permita des</t>
  </si>
  <si>
    <t>BOLSA ENEMA 1500 mL</t>
  </si>
  <si>
    <t>PARCHE ELECTRODO MARCAPASO TRANSITORIO -PAR-</t>
  </si>
  <si>
    <t>CMR VURDEX (COPOLIMERO DE DEXTRANOMERO MAS ACIDO HIALURONICO) AMP 15MG</t>
  </si>
  <si>
    <t>KIT PARA TRAQUEOSTOMIA PERCUTANEO*</t>
  </si>
  <si>
    <t>MALLA MINIMAMENTE INVASIVA ANTERIROR</t>
  </si>
  <si>
    <t>CONSIGNACION</t>
  </si>
  <si>
    <t>MALLA MINIMAMENTE INVASIVA POSTERIOR</t>
  </si>
  <si>
    <t>PROTESIS NASAL SILICONA</t>
  </si>
  <si>
    <t>MONOFILAMENTO POLIPROPILENO 1/0 AC 24mm / 3/8 c</t>
  </si>
  <si>
    <t>MONOFILAMENTO POLIPROPILENO 10/0 Aguja Recta (Cirugia oftalmica)</t>
  </si>
  <si>
    <t>MONOFILAMENTO POLIPROPILENO 10/0 DOBLE AGUJA, RECTA 18 mm CURVA 4.5 mm 7/16, 0.14 Diam</t>
  </si>
  <si>
    <t>CANULA DE CANULACION VENOSA</t>
  </si>
  <si>
    <t>CANULA DE CANULACION VENOSA PACIFICO 22</t>
  </si>
  <si>
    <t>CANULA DE CANULACION VENOSA PACIFICO 24</t>
  </si>
  <si>
    <t>CANULA DE CANULACION VENOSA PACIFICO 25</t>
  </si>
  <si>
    <t>CANULA DE SUCCION DE RAIZ</t>
  </si>
  <si>
    <t>CANULA DE SUCCION VENTRICULO IZQUIERDO</t>
  </si>
  <si>
    <t>KIT DE SUTURA DE VALVULAS 3.0 GRANDE</t>
  </si>
  <si>
    <t>Set calentamiento de fluidos</t>
  </si>
  <si>
    <t>Apoyo tecnológico: BOMBA DE CALENTAMIENTO PARA LIQUIDOS O FUIDOS ENDOVENOSOS</t>
  </si>
  <si>
    <t>SET  BOMBA DE CIRCULACION EXTRACORPOREA</t>
  </si>
  <si>
    <t>TUBO DE VENTILACION PARA OIDO</t>
  </si>
  <si>
    <t>GUANTES ESTERIL PARA CIRUGIA 7,5</t>
  </si>
  <si>
    <t>SE RECOMIENDA ADJUDICAR</t>
  </si>
  <si>
    <t>CT1301313</t>
  </si>
  <si>
    <t>UROLOGIA</t>
  </si>
  <si>
    <t>CT401982</t>
  </si>
  <si>
    <t>CT4011234</t>
  </si>
  <si>
    <t>CT4011235</t>
  </si>
  <si>
    <t>D01B22</t>
  </si>
  <si>
    <t>G01O02</t>
  </si>
  <si>
    <t>CT2251088</t>
  </si>
  <si>
    <t>D04A01</t>
  </si>
  <si>
    <t>P01TC12</t>
  </si>
  <si>
    <t>TUBVENT</t>
  </si>
  <si>
    <t>D02B01</t>
  </si>
  <si>
    <t>RADIOLOGIA</t>
  </si>
  <si>
    <t>D19CONV</t>
  </si>
  <si>
    <t>D16E02</t>
  </si>
  <si>
    <t>CEMENTOANTI</t>
  </si>
  <si>
    <t>ORTOPEDIA</t>
  </si>
  <si>
    <t>CEMENTO-002</t>
  </si>
  <si>
    <t>E01I024</t>
  </si>
  <si>
    <t>CT230947</t>
  </si>
  <si>
    <t>E01L01</t>
  </si>
  <si>
    <t>CT3421622</t>
  </si>
  <si>
    <t>CT200940</t>
  </si>
  <si>
    <t>K203900</t>
  </si>
  <si>
    <t>F01L05</t>
  </si>
  <si>
    <t>CT2001057</t>
  </si>
  <si>
    <t>CT2001203</t>
  </si>
  <si>
    <t>F01L04</t>
  </si>
  <si>
    <t>CT2001235</t>
  </si>
  <si>
    <t>CT2001541</t>
  </si>
  <si>
    <t>CT2001542</t>
  </si>
  <si>
    <t>VALV</t>
  </si>
  <si>
    <t>CT3091512</t>
  </si>
  <si>
    <t>CT1052435</t>
  </si>
  <si>
    <t>CT4851416</t>
  </si>
  <si>
    <t>CT1481187</t>
  </si>
  <si>
    <t>GASTROENTEROLOGIA</t>
  </si>
  <si>
    <t>D01B20</t>
  </si>
  <si>
    <t>D01B18</t>
  </si>
  <si>
    <t>C21C01</t>
  </si>
  <si>
    <t>CT10303450</t>
  </si>
  <si>
    <t>E08E11</t>
  </si>
  <si>
    <t>E22E02</t>
  </si>
  <si>
    <t>F02P24</t>
  </si>
  <si>
    <t>EVENTO</t>
  </si>
  <si>
    <t>E05B01</t>
  </si>
  <si>
    <t>D02E01</t>
  </si>
  <si>
    <t>CT1241640</t>
  </si>
  <si>
    <t>CT484954</t>
  </si>
  <si>
    <t>CT4551247</t>
  </si>
  <si>
    <t>CT4551248</t>
  </si>
  <si>
    <t>CT4461156</t>
  </si>
  <si>
    <t>G02M24</t>
  </si>
  <si>
    <t>A02M09</t>
  </si>
  <si>
    <t>CT9711574</t>
  </si>
  <si>
    <t>CT4841719</t>
  </si>
  <si>
    <t>CT4841720</t>
  </si>
  <si>
    <t>CT4841721</t>
  </si>
  <si>
    <t>CT4841722</t>
  </si>
  <si>
    <t>CT4841723</t>
  </si>
  <si>
    <t>CT4841724</t>
  </si>
  <si>
    <t>CT9771728</t>
  </si>
  <si>
    <t>CT2351731</t>
  </si>
  <si>
    <t>CT5411727</t>
  </si>
  <si>
    <t>15180201026</t>
  </si>
  <si>
    <t>ALMACEN GENERAL</t>
  </si>
  <si>
    <t>NO CUMPLEN TECNICA</t>
  </si>
  <si>
    <t>NO OFERTADO</t>
  </si>
  <si>
    <t xml:space="preserve">CODIGO </t>
  </si>
  <si>
    <t>CANT BOGOTA</t>
  </si>
  <si>
    <t>CANT ZIPAQ</t>
  </si>
  <si>
    <t>TOTAL</t>
  </si>
  <si>
    <t xml:space="preserve">OBSERVACION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</si>
</sst>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quot;\ * #,##0.00_);_(&quot;$&quot;\ * \(#,##0.00\);_(&quot;$&quot;\ * &quot;-&quot;??_);_(@_)"/>
    <numFmt numFmtId="43" formatCode="_(* #,##0.00_);_(* \(#,##0.00\);_(* &quot;-&quot;??_);_(@_)"/>
    <numFmt numFmtId="164" formatCode="_-* #,##0.00\ _€_-;\-* #,##0.00\ _€_-;_-* &quot;-&quot;??\ _€_-;_-@_-"/>
    <numFmt numFmtId="165" formatCode="_ * #,##0.00_ ;_ * \-#,##0.00_ ;_ * &quot;-&quot;??_ ;_ @_ "/>
    <numFmt numFmtId="166" formatCode="_ &quot;$&quot;\ * #,##0.00_ ;_ &quot;$&quot;\ * \-#,##0.00_ ;_ &quot;$&quot;\ * &quot;-&quot;??_ ;_ @_ "/>
    <numFmt numFmtId="167" formatCode="_(* #,##0_);_(* \(#,##0\);_(* &quot;-&quot;??_);_(@_)"/>
    <numFmt numFmtId="168" formatCode="&quot;$&quot;\ #,##0"/>
  </numFmts>
  <fonts count="31" x14ac:knownFonts="1">
    <font>
      <sz val="11"/>
      <color theme="1"/>
      <name val="Calibri"/>
      <family val="2"/>
      <scheme val="minor"/>
    </font>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1"/>
      <color theme="1"/>
      <name val="Calibri"/>
      <family val="2"/>
    </font>
    <font>
      <sz val="10"/>
      <color theme="1"/>
      <name val="Calibri"/>
      <family val="2"/>
      <scheme val="minor"/>
    </font>
    <font>
      <b/>
      <sz val="10"/>
      <color theme="1"/>
      <name val="Calibri"/>
      <family val="2"/>
      <scheme val="minor"/>
    </font>
    <font>
      <b/>
      <sz val="10"/>
      <color indexed="8"/>
      <name val="Calibri"/>
      <family val="2"/>
      <scheme val="minor"/>
    </font>
    <font>
      <b/>
      <sz val="10"/>
      <name val="Calibri"/>
      <family val="2"/>
      <scheme val="minor"/>
    </font>
    <font>
      <sz val="10"/>
      <color theme="1"/>
      <name val="Arial Narrow"/>
      <family val="2"/>
    </font>
    <font>
      <sz val="8"/>
      <color theme="1"/>
      <name val="Arial"/>
      <family val="2"/>
    </font>
    <font>
      <sz val="8"/>
      <name val="Arial"/>
      <family val="2"/>
    </font>
    <font>
      <b/>
      <sz val="11"/>
      <color theme="1"/>
      <name val="Calibri"/>
      <family val="2"/>
      <scheme val="minor"/>
    </font>
    <font>
      <sz val="8"/>
      <color theme="1"/>
      <name val="Calibri"/>
      <family val="2"/>
      <scheme val="minor"/>
    </font>
    <font>
      <b/>
      <sz val="8"/>
      <color theme="1"/>
      <name val="Arial"/>
      <family val="2"/>
    </font>
  </fonts>
  <fills count="49">
    <fill>
      <patternFill patternType="none"/>
    </fill>
    <fill>
      <patternFill patternType="gray125"/>
    </fill>
    <fill>
      <patternFill patternType="solid">
        <fgColor indexed="31"/>
      </patternFill>
    </fill>
    <fill>
      <patternFill patternType="solid">
        <fgColor indexed="31"/>
        <bgColor indexed="22"/>
      </patternFill>
    </fill>
    <fill>
      <patternFill patternType="solid">
        <fgColor indexed="45"/>
      </patternFill>
    </fill>
    <fill>
      <patternFill patternType="solid">
        <fgColor indexed="45"/>
        <bgColor indexed="29"/>
      </patternFill>
    </fill>
    <fill>
      <patternFill patternType="solid">
        <fgColor indexed="42"/>
      </patternFill>
    </fill>
    <fill>
      <patternFill patternType="solid">
        <fgColor indexed="42"/>
        <bgColor indexed="27"/>
      </patternFill>
    </fill>
    <fill>
      <patternFill patternType="solid">
        <fgColor indexed="46"/>
      </patternFill>
    </fill>
    <fill>
      <patternFill patternType="solid">
        <fgColor indexed="46"/>
        <bgColor indexed="24"/>
      </patternFill>
    </fill>
    <fill>
      <patternFill patternType="solid">
        <fgColor indexed="27"/>
      </patternFill>
    </fill>
    <fill>
      <patternFill patternType="solid">
        <fgColor indexed="27"/>
        <bgColor indexed="41"/>
      </patternFill>
    </fill>
    <fill>
      <patternFill patternType="solid">
        <fgColor indexed="47"/>
      </patternFill>
    </fill>
    <fill>
      <patternFill patternType="solid">
        <fgColor indexed="47"/>
        <bgColor indexed="22"/>
      </patternFill>
    </fill>
    <fill>
      <patternFill patternType="solid">
        <fgColor indexed="44"/>
      </patternFill>
    </fill>
    <fill>
      <patternFill patternType="solid">
        <fgColor indexed="44"/>
        <bgColor indexed="31"/>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49"/>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20"/>
        <bgColor indexed="36"/>
      </patternFill>
    </fill>
    <fill>
      <patternFill patternType="solid">
        <fgColor indexed="49"/>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62"/>
        <bgColor indexed="56"/>
      </patternFill>
    </fill>
    <fill>
      <patternFill patternType="solid">
        <fgColor indexed="10"/>
      </patternFill>
    </fill>
    <fill>
      <patternFill patternType="solid">
        <fgColor indexed="10"/>
        <bgColor indexed="60"/>
      </patternFill>
    </fill>
    <fill>
      <patternFill patternType="solid">
        <fgColor indexed="57"/>
      </patternFill>
    </fill>
    <fill>
      <patternFill patternType="solid">
        <fgColor indexed="57"/>
        <bgColor indexed="21"/>
      </patternFill>
    </fill>
    <fill>
      <patternFill patternType="solid">
        <fgColor indexed="53"/>
      </patternFill>
    </fill>
    <fill>
      <patternFill patternType="solid">
        <fgColor indexed="53"/>
        <bgColor indexed="52"/>
      </patternFill>
    </fill>
    <fill>
      <patternFill patternType="solid">
        <fgColor indexed="43"/>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58">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3" borderId="0" applyNumberFormat="0" applyBorder="0" applyAlignment="0" applyProtection="0"/>
    <xf numFmtId="0" fontId="2" fillId="2" borderId="0" applyNumberFormat="0" applyBorder="0" applyAlignment="0" applyProtection="0"/>
    <xf numFmtId="0" fontId="2" fillId="5" borderId="0" applyNumberFormat="0" applyBorder="0" applyAlignment="0" applyProtection="0"/>
    <xf numFmtId="0" fontId="2" fillId="4" borderId="0" applyNumberFormat="0" applyBorder="0" applyAlignment="0" applyProtection="0"/>
    <xf numFmtId="0" fontId="2" fillId="7"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9" borderId="0" applyNumberFormat="0" applyBorder="0" applyAlignment="0" applyProtection="0"/>
    <xf numFmtId="0" fontId="2" fillId="8"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2" fillId="20" borderId="0" applyNumberFormat="0" applyBorder="0" applyAlignment="0" applyProtection="0"/>
    <xf numFmtId="0" fontId="19" fillId="23" borderId="0" applyNumberFormat="0" applyBorder="0" applyAlignment="0" applyProtection="0"/>
    <xf numFmtId="0" fontId="19" fillId="22" borderId="0" applyNumberFormat="0" applyBorder="0" applyAlignment="0" applyProtection="0"/>
    <xf numFmtId="0" fontId="19" fillId="17" borderId="0" applyNumberFormat="0" applyBorder="0" applyAlignment="0" applyProtection="0"/>
    <xf numFmtId="0" fontId="19" fillId="16" borderId="0" applyNumberFormat="0" applyBorder="0" applyAlignment="0" applyProtection="0"/>
    <xf numFmtId="0" fontId="19" fillId="19" borderId="0" applyNumberFormat="0" applyBorder="0" applyAlignment="0" applyProtection="0"/>
    <xf numFmtId="0" fontId="19" fillId="18" borderId="0" applyNumberFormat="0" applyBorder="0" applyAlignment="0" applyProtection="0"/>
    <xf numFmtId="0" fontId="19" fillId="25" borderId="0" applyNumberFormat="0" applyBorder="0" applyAlignment="0" applyProtection="0"/>
    <xf numFmtId="0" fontId="19" fillId="24" borderId="0" applyNumberFormat="0" applyBorder="0" applyAlignment="0" applyProtection="0"/>
    <xf numFmtId="0" fontId="19" fillId="27"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28" borderId="0" applyNumberFormat="0" applyBorder="0" applyAlignment="0" applyProtection="0"/>
    <xf numFmtId="0" fontId="2" fillId="0" borderId="0"/>
    <xf numFmtId="0" fontId="8" fillId="7" borderId="0" applyNumberFormat="0" applyBorder="0" applyAlignment="0" applyProtection="0"/>
    <xf numFmtId="0" fontId="8" fillId="6" borderId="0" applyNumberFormat="0" applyBorder="0" applyAlignment="0" applyProtection="0"/>
    <xf numFmtId="0" fontId="13" fillId="31" borderId="1" applyNumberFormat="0" applyAlignment="0" applyProtection="0"/>
    <xf numFmtId="0" fontId="13" fillId="30" borderId="1" applyNumberFormat="0" applyAlignment="0" applyProtection="0"/>
    <xf numFmtId="0" fontId="15" fillId="33" borderId="2" applyNumberFormat="0" applyAlignment="0" applyProtection="0"/>
    <xf numFmtId="0" fontId="15" fillId="32" borderId="2" applyNumberFormat="0" applyAlignment="0" applyProtection="0"/>
    <xf numFmtId="0" fontId="14" fillId="0" borderId="3" applyNumberFormat="0" applyFill="0" applyAlignment="0" applyProtection="0"/>
    <xf numFmtId="0" fontId="3" fillId="0" borderId="0"/>
    <xf numFmtId="0" fontId="3" fillId="0" borderId="0"/>
    <xf numFmtId="0" fontId="7" fillId="0" borderId="0" applyNumberFormat="0" applyFill="0" applyBorder="0" applyAlignment="0" applyProtection="0"/>
    <xf numFmtId="0" fontId="19" fillId="35"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6" borderId="0" applyNumberFormat="0" applyBorder="0" applyAlignment="0" applyProtection="0"/>
    <xf numFmtId="0" fontId="19" fillId="39" borderId="0" applyNumberFormat="0" applyBorder="0" applyAlignment="0" applyProtection="0"/>
    <xf numFmtId="0" fontId="19" fillId="38" borderId="0" applyNumberFormat="0" applyBorder="0" applyAlignment="0" applyProtection="0"/>
    <xf numFmtId="0" fontId="19" fillId="25" borderId="0" applyNumberFormat="0" applyBorder="0" applyAlignment="0" applyProtection="0"/>
    <xf numFmtId="0" fontId="19" fillId="24" borderId="0" applyNumberFormat="0" applyBorder="0" applyAlignment="0" applyProtection="0"/>
    <xf numFmtId="0" fontId="19" fillId="27" borderId="0" applyNumberFormat="0" applyBorder="0" applyAlignment="0" applyProtection="0"/>
    <xf numFmtId="0" fontId="19" fillId="26" borderId="0" applyNumberFormat="0" applyBorder="0" applyAlignment="0" applyProtection="0"/>
    <xf numFmtId="0" fontId="19" fillId="41" borderId="0" applyNumberFormat="0" applyBorder="0" applyAlignment="0" applyProtection="0"/>
    <xf numFmtId="0" fontId="19" fillId="40" borderId="0" applyNumberFormat="0" applyBorder="0" applyAlignment="0" applyProtection="0"/>
    <xf numFmtId="0" fontId="11" fillId="13" borderId="1" applyNumberFormat="0" applyAlignment="0" applyProtection="0"/>
    <xf numFmtId="0" fontId="11" fillId="12" borderId="1" applyNumberFormat="0" applyAlignment="0" applyProtection="0"/>
    <xf numFmtId="0" fontId="2" fillId="0" borderId="0"/>
    <xf numFmtId="0" fontId="9" fillId="5" borderId="0" applyNumberFormat="0" applyBorder="0" applyAlignment="0" applyProtection="0"/>
    <xf numFmtId="0" fontId="9" fillId="4" borderId="0" applyNumberFormat="0" applyBorder="0" applyAlignment="0" applyProtection="0"/>
    <xf numFmtId="0" fontId="14" fillId="0" borderId="3" applyNumberFormat="0" applyFill="0" applyAlignment="0" applyProtection="0"/>
    <xf numFmtId="165" fontId="3" fillId="0" borderId="0" applyFont="0" applyFill="0" applyBorder="0" applyAlignment="0" applyProtection="0"/>
    <xf numFmtId="165" fontId="3"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6" fontId="3" fillId="0" borderId="0" applyFont="0" applyFill="0" applyBorder="0" applyAlignment="0" applyProtection="0"/>
    <xf numFmtId="44" fontId="2" fillId="0" borderId="0" applyFont="0" applyFill="0" applyBorder="0" applyAlignment="0" applyProtection="0"/>
    <xf numFmtId="0" fontId="10" fillId="43" borderId="0" applyNumberFormat="0" applyBorder="0" applyAlignment="0" applyProtection="0"/>
    <xf numFmtId="0" fontId="10" fillId="42" borderId="0" applyNumberFormat="0" applyBorder="0" applyAlignment="0" applyProtection="0"/>
    <xf numFmtId="0" fontId="2" fillId="0" borderId="0"/>
    <xf numFmtId="0" fontId="3" fillId="0" borderId="0"/>
    <xf numFmtId="0" fontId="3" fillId="0" borderId="0"/>
    <xf numFmtId="0" fontId="3" fillId="0" borderId="0"/>
    <xf numFmtId="0" fontId="3" fillId="0" borderId="0"/>
    <xf numFmtId="0" fontId="20" fillId="0" borderId="0"/>
    <xf numFmtId="0" fontId="20" fillId="0" borderId="0"/>
    <xf numFmtId="0" fontId="2" fillId="0" borderId="0"/>
    <xf numFmtId="0" fontId="1" fillId="0" borderId="0"/>
    <xf numFmtId="0" fontId="3" fillId="0" borderId="0"/>
    <xf numFmtId="0" fontId="3" fillId="0" borderId="0"/>
    <xf numFmtId="0" fontId="3" fillId="0" borderId="0"/>
    <xf numFmtId="0" fontId="2" fillId="0" borderId="0"/>
    <xf numFmtId="0" fontId="3" fillId="45" borderId="4" applyNumberFormat="0" applyAlignment="0" applyProtection="0"/>
    <xf numFmtId="0" fontId="2" fillId="44" borderId="4" applyNumberFormat="0" applyFont="0" applyAlignment="0" applyProtection="0"/>
    <xf numFmtId="9" fontId="1" fillId="0" borderId="0" applyFont="0" applyFill="0" applyBorder="0" applyAlignment="0" applyProtection="0"/>
    <xf numFmtId="0" fontId="12" fillId="31" borderId="5" applyNumberFormat="0" applyAlignment="0" applyProtection="0"/>
    <xf numFmtId="0" fontId="12" fillId="30"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5" fillId="0" borderId="6" applyNumberFormat="0" applyFill="0" applyAlignment="0" applyProtection="0"/>
    <xf numFmtId="0" fontId="6" fillId="0" borderId="7" applyNumberFormat="0" applyFill="0" applyAlignment="0" applyProtection="0"/>
    <xf numFmtId="0" fontId="7" fillId="0" borderId="8" applyNumberFormat="0" applyFill="0" applyAlignment="0" applyProtection="0"/>
    <xf numFmtId="0" fontId="4" fillId="0" borderId="0" applyNumberFormat="0" applyFill="0" applyBorder="0" applyAlignment="0" applyProtection="0"/>
    <xf numFmtId="0" fontId="18" fillId="0" borderId="9" applyNumberFormat="0" applyFill="0" applyAlignment="0" applyProtection="0"/>
    <xf numFmtId="0" fontId="7" fillId="0" borderId="0" applyNumberFormat="0" applyFill="0" applyBorder="0" applyAlignment="0" applyProtection="0"/>
    <xf numFmtId="0" fontId="19" fillId="34" borderId="0" applyNumberFormat="0" applyBorder="0" applyAlignment="0" applyProtection="0"/>
    <xf numFmtId="0" fontId="19" fillId="36" borderId="0" applyNumberFormat="0" applyBorder="0" applyAlignment="0" applyProtection="0"/>
    <xf numFmtId="0" fontId="19" fillId="38" borderId="0" applyNumberFormat="0" applyBorder="0" applyAlignment="0" applyProtection="0"/>
    <xf numFmtId="0" fontId="19" fillId="24" borderId="0" applyNumberFormat="0" applyBorder="0" applyAlignment="0" applyProtection="0"/>
    <xf numFmtId="0" fontId="19" fillId="26" borderId="0" applyNumberFormat="0" applyBorder="0" applyAlignment="0" applyProtection="0"/>
    <xf numFmtId="0" fontId="2" fillId="12" borderId="0" applyNumberFormat="0" applyBorder="0" applyAlignment="0" applyProtection="0"/>
    <xf numFmtId="0" fontId="15" fillId="32" borderId="2" applyNumberFormat="0" applyAlignment="0" applyProtection="0"/>
    <xf numFmtId="0" fontId="8" fillId="6" borderId="0" applyNumberFormat="0" applyBorder="0" applyAlignment="0" applyProtection="0"/>
    <xf numFmtId="0" fontId="19" fillId="28" borderId="0" applyNumberFormat="0" applyBorder="0" applyAlignment="0" applyProtection="0"/>
    <xf numFmtId="0" fontId="19" fillId="26" borderId="0" applyNumberFormat="0" applyBorder="0" applyAlignment="0" applyProtection="0"/>
    <xf numFmtId="0" fontId="19" fillId="24" borderId="0" applyNumberFormat="0" applyBorder="0" applyAlignment="0" applyProtection="0"/>
    <xf numFmtId="0" fontId="19" fillId="18" borderId="0" applyNumberFormat="0" applyBorder="0" applyAlignment="0" applyProtection="0"/>
    <xf numFmtId="0" fontId="19" fillId="16" borderId="0" applyNumberFormat="0" applyBorder="0" applyAlignment="0" applyProtection="0"/>
    <xf numFmtId="0" fontId="19" fillId="22"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13" fillId="30" borderId="1" applyNumberFormat="0" applyAlignment="0" applyProtection="0"/>
    <xf numFmtId="0" fontId="19" fillId="40" borderId="0" applyNumberFormat="0" applyBorder="0" applyAlignment="0" applyProtection="0"/>
    <xf numFmtId="0" fontId="11" fillId="12" borderId="1" applyNumberFormat="0" applyAlignment="0" applyProtection="0"/>
    <xf numFmtId="0" fontId="2" fillId="0" borderId="0"/>
    <xf numFmtId="0" fontId="9" fillId="4" borderId="0" applyNumberFormat="0" applyBorder="0" applyAlignment="0" applyProtection="0"/>
    <xf numFmtId="43" fontId="2" fillId="0" borderId="0" applyFont="0" applyFill="0" applyBorder="0" applyAlignment="0" applyProtection="0"/>
    <xf numFmtId="164" fontId="3" fillId="0" borderId="0" applyFont="0" applyFill="0" applyBorder="0" applyAlignment="0" applyProtection="0"/>
    <xf numFmtId="0" fontId="10" fillId="42" borderId="0" applyNumberFormat="0" applyBorder="0" applyAlignment="0" applyProtection="0"/>
    <xf numFmtId="0" fontId="2" fillId="0" borderId="0"/>
    <xf numFmtId="0" fontId="3" fillId="0" borderId="0"/>
    <xf numFmtId="0" fontId="3" fillId="0" borderId="0"/>
    <xf numFmtId="0" fontId="3" fillId="44" borderId="4" applyNumberFormat="0" applyFont="0" applyAlignment="0" applyProtection="0"/>
    <xf numFmtId="0" fontId="12" fillId="30"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6" fillId="0" borderId="7" applyNumberFormat="0" applyFill="0" applyAlignment="0" applyProtection="0"/>
    <xf numFmtId="0" fontId="7" fillId="0" borderId="8" applyNumberFormat="0" applyFill="0" applyAlignment="0" applyProtection="0"/>
    <xf numFmtId="0" fontId="4" fillId="0" borderId="0" applyNumberFormat="0" applyFill="0" applyBorder="0" applyAlignment="0" applyProtection="0"/>
    <xf numFmtId="0" fontId="18" fillId="0" borderId="9" applyNumberFormat="0" applyFill="0" applyAlignment="0" applyProtection="0"/>
  </cellStyleXfs>
  <cellXfs count="68">
    <xf numFmtId="0" fontId="0" fillId="0" borderId="0" xfId="0"/>
    <xf numFmtId="49" fontId="23" fillId="46" borderId="10" xfId="88" applyNumberFormat="1" applyFont="1" applyFill="1" applyBorder="1" applyAlignment="1" applyProtection="1">
      <alignment horizontal="left" vertical="center" wrapText="1"/>
    </xf>
    <xf numFmtId="1" fontId="23" fillId="46" borderId="10" xfId="88" applyNumberFormat="1" applyFont="1" applyFill="1" applyBorder="1" applyAlignment="1" applyProtection="1">
      <alignment horizontal="left" vertical="center" wrapText="1"/>
    </xf>
    <xf numFmtId="0" fontId="24" fillId="0" borderId="10" xfId="85" applyFont="1" applyBorder="1" applyAlignment="1" applyProtection="1">
      <alignment horizontal="left" vertical="center" wrapText="1"/>
    </xf>
    <xf numFmtId="0" fontId="22" fillId="47" borderId="10" xfId="0" applyFont="1" applyFill="1" applyBorder="1" applyAlignment="1" applyProtection="1">
      <alignment horizontal="left" vertical="center" wrapText="1"/>
    </xf>
    <xf numFmtId="49" fontId="23" fillId="46" borderId="10" xfId="88" applyNumberFormat="1" applyFont="1" applyFill="1" applyBorder="1" applyAlignment="1" applyProtection="1">
      <alignment horizontal="center" vertical="center" wrapText="1"/>
    </xf>
    <xf numFmtId="1" fontId="23" fillId="46" borderId="10" xfId="88" applyNumberFormat="1" applyFont="1" applyFill="1" applyBorder="1" applyAlignment="1" applyProtection="1">
      <alignment horizontal="center" vertical="center" wrapText="1"/>
    </xf>
    <xf numFmtId="167" fontId="27" fillId="0" borderId="10" xfId="1" applyNumberFormat="1" applyFont="1" applyBorder="1" applyAlignment="1" applyProtection="1">
      <alignment horizontal="left" vertical="center" wrapText="1"/>
    </xf>
    <xf numFmtId="1" fontId="26" fillId="47" borderId="10" xfId="0" applyNumberFormat="1" applyFont="1" applyFill="1" applyBorder="1" applyAlignment="1" applyProtection="1">
      <alignment horizontal="left" vertical="center"/>
    </xf>
    <xf numFmtId="0" fontId="26" fillId="47" borderId="10" xfId="0" applyFont="1" applyFill="1" applyBorder="1" applyAlignment="1" applyProtection="1">
      <alignment horizontal="left" vertical="center"/>
    </xf>
    <xf numFmtId="0" fontId="26" fillId="47" borderId="10" xfId="0" applyFont="1" applyFill="1" applyBorder="1" applyAlignment="1" applyProtection="1">
      <alignment horizontal="center" vertical="center"/>
    </xf>
    <xf numFmtId="0" fontId="26" fillId="47" borderId="10" xfId="0" applyFont="1" applyFill="1" applyBorder="1" applyAlignment="1" applyProtection="1">
      <alignment horizontal="left" vertical="center" wrapText="1"/>
    </xf>
    <xf numFmtId="1" fontId="26" fillId="47" borderId="10" xfId="0" applyNumberFormat="1" applyFont="1" applyFill="1" applyBorder="1" applyAlignment="1" applyProtection="1">
      <alignment horizontal="left"/>
    </xf>
    <xf numFmtId="0" fontId="26" fillId="47" borderId="10" xfId="0" applyFont="1" applyFill="1" applyBorder="1" applyAlignment="1" applyProtection="1">
      <alignment horizontal="left"/>
    </xf>
    <xf numFmtId="0" fontId="26" fillId="47" borderId="10" xfId="0" applyFont="1" applyFill="1" applyBorder="1" applyAlignment="1" applyProtection="1">
      <alignment horizontal="center"/>
    </xf>
    <xf numFmtId="0" fontId="25" fillId="47" borderId="10" xfId="0" applyFont="1" applyFill="1" applyBorder="1" applyAlignment="1" applyProtection="1">
      <alignment horizontal="center" vertical="center"/>
    </xf>
    <xf numFmtId="0" fontId="25" fillId="47" borderId="10" xfId="0" applyFont="1" applyFill="1" applyBorder="1" applyAlignment="1" applyProtection="1">
      <alignment horizontal="left" vertical="center"/>
    </xf>
    <xf numFmtId="1" fontId="25" fillId="47" borderId="10" xfId="0" applyNumberFormat="1" applyFont="1" applyFill="1" applyBorder="1" applyAlignment="1" applyProtection="1">
      <alignment horizontal="left" vertical="center"/>
    </xf>
    <xf numFmtId="0" fontId="25" fillId="47" borderId="10" xfId="0" applyFont="1" applyFill="1" applyBorder="1" applyAlignment="1" applyProtection="1">
      <alignment horizontal="left" vertical="center" wrapText="1"/>
    </xf>
    <xf numFmtId="0" fontId="25" fillId="47" borderId="10" xfId="0" applyFont="1" applyFill="1" applyBorder="1" applyAlignment="1" applyProtection="1">
      <alignment horizontal="center"/>
    </xf>
    <xf numFmtId="0" fontId="25" fillId="47" borderId="10" xfId="0" applyFont="1" applyFill="1" applyBorder="1" applyAlignment="1" applyProtection="1">
      <alignment horizontal="left"/>
    </xf>
    <xf numFmtId="1" fontId="25" fillId="47" borderId="10" xfId="0" applyNumberFormat="1" applyFont="1" applyFill="1" applyBorder="1" applyAlignment="1" applyProtection="1">
      <alignment horizontal="left"/>
    </xf>
    <xf numFmtId="0" fontId="26" fillId="48" borderId="10" xfId="0" applyFont="1" applyFill="1" applyBorder="1" applyAlignment="1" applyProtection="1">
      <alignment horizontal="center"/>
    </xf>
    <xf numFmtId="1" fontId="26" fillId="48" borderId="10" xfId="0" applyNumberFormat="1" applyFont="1" applyFill="1" applyBorder="1" applyAlignment="1" applyProtection="1">
      <alignment horizontal="left"/>
    </xf>
    <xf numFmtId="0" fontId="26" fillId="48" borderId="10" xfId="0" applyFont="1" applyFill="1" applyBorder="1" applyAlignment="1" applyProtection="1">
      <alignment horizontal="left"/>
    </xf>
    <xf numFmtId="0" fontId="26" fillId="48" borderId="10" xfId="0" applyFont="1" applyFill="1" applyBorder="1" applyAlignment="1" applyProtection="1">
      <alignment horizontal="left" vertical="center" wrapText="1"/>
    </xf>
    <xf numFmtId="0" fontId="29" fillId="47" borderId="10" xfId="0" applyFont="1" applyFill="1" applyBorder="1"/>
    <xf numFmtId="167" fontId="29" fillId="47" borderId="10" xfId="1" applyNumberFormat="1" applyFont="1" applyFill="1" applyBorder="1"/>
    <xf numFmtId="0" fontId="25" fillId="47" borderId="10" xfId="0" applyFont="1" applyFill="1" applyBorder="1" applyAlignment="1" applyProtection="1">
      <alignment horizontal="center" vertical="center" wrapText="1"/>
    </xf>
    <xf numFmtId="1" fontId="25" fillId="47" borderId="10" xfId="0" applyNumberFormat="1" applyFont="1" applyFill="1" applyBorder="1" applyAlignment="1">
      <alignment horizontal="left"/>
    </xf>
    <xf numFmtId="0" fontId="25" fillId="47" borderId="10" xfId="0" applyFont="1" applyFill="1" applyBorder="1" applyAlignment="1">
      <alignment horizontal="left"/>
    </xf>
    <xf numFmtId="0" fontId="25" fillId="47" borderId="10" xfId="0" applyFont="1" applyFill="1" applyBorder="1" applyAlignment="1">
      <alignment horizontal="left" vertical="center" wrapText="1"/>
    </xf>
    <xf numFmtId="0" fontId="25" fillId="47" borderId="10" xfId="0" applyFont="1" applyFill="1" applyBorder="1" applyAlignment="1">
      <alignment horizontal="center"/>
    </xf>
    <xf numFmtId="0" fontId="26" fillId="47" borderId="13" xfId="0" applyFont="1" applyFill="1" applyBorder="1" applyAlignment="1" applyProtection="1">
      <alignment horizontal="center"/>
    </xf>
    <xf numFmtId="0" fontId="25" fillId="47" borderId="13" xfId="0" applyFont="1" applyFill="1" applyBorder="1" applyAlignment="1">
      <alignment horizontal="center"/>
    </xf>
    <xf numFmtId="0" fontId="25" fillId="47" borderId="14" xfId="0" applyFont="1" applyFill="1" applyBorder="1" applyAlignment="1">
      <alignment horizontal="center"/>
    </xf>
    <xf numFmtId="1" fontId="25" fillId="47" borderId="15" xfId="0" applyNumberFormat="1" applyFont="1" applyFill="1" applyBorder="1" applyAlignment="1">
      <alignment horizontal="left"/>
    </xf>
    <xf numFmtId="0" fontId="25" fillId="47" borderId="15" xfId="0" applyFont="1" applyFill="1" applyBorder="1" applyAlignment="1">
      <alignment horizontal="left"/>
    </xf>
    <xf numFmtId="0" fontId="25" fillId="47" borderId="15" xfId="0" applyFont="1" applyFill="1" applyBorder="1" applyAlignment="1">
      <alignment horizontal="left" vertical="center" wrapText="1"/>
    </xf>
    <xf numFmtId="0" fontId="25" fillId="47" borderId="15" xfId="0" applyFont="1" applyFill="1" applyBorder="1" applyAlignment="1">
      <alignment horizontal="center"/>
    </xf>
    <xf numFmtId="0" fontId="26" fillId="47" borderId="10" xfId="0" applyFont="1" applyFill="1" applyBorder="1" applyAlignment="1">
      <alignment horizontal="center"/>
    </xf>
    <xf numFmtId="0" fontId="26" fillId="47" borderId="15" xfId="0" applyFont="1" applyFill="1" applyBorder="1" applyAlignment="1">
      <alignment horizontal="center"/>
    </xf>
    <xf numFmtId="0" fontId="30" fillId="47" borderId="11" xfId="0" applyFont="1" applyFill="1" applyBorder="1" applyAlignment="1" applyProtection="1">
      <alignment horizontal="center"/>
    </xf>
    <xf numFmtId="0" fontId="28" fillId="47" borderId="12" xfId="0" applyFont="1" applyFill="1" applyBorder="1"/>
    <xf numFmtId="0" fontId="28" fillId="0" borderId="0" xfId="0" applyFont="1"/>
    <xf numFmtId="0" fontId="0" fillId="0" borderId="0" xfId="0" applyBorder="1" applyProtection="1"/>
    <xf numFmtId="0" fontId="26" fillId="0" borderId="10" xfId="0" applyFont="1" applyBorder="1" applyAlignment="1" applyProtection="1">
      <alignment horizontal="center"/>
    </xf>
    <xf numFmtId="0" fontId="26" fillId="0" borderId="10" xfId="0" applyFont="1" applyBorder="1" applyProtection="1"/>
    <xf numFmtId="0" fontId="26" fillId="0" borderId="0" xfId="0" applyFont="1" applyBorder="1" applyProtection="1"/>
    <xf numFmtId="0" fontId="0" fillId="0" borderId="10" xfId="0" applyBorder="1" applyAlignment="1" applyProtection="1">
      <alignment horizontal="center"/>
    </xf>
    <xf numFmtId="0" fontId="25" fillId="0" borderId="10" xfId="0" applyFont="1" applyBorder="1" applyProtection="1"/>
    <xf numFmtId="0" fontId="21" fillId="47" borderId="10" xfId="0" applyFont="1" applyFill="1" applyBorder="1" applyAlignment="1" applyProtection="1">
      <alignment horizontal="center" vertical="center" wrapText="1"/>
    </xf>
    <xf numFmtId="0" fontId="25" fillId="47" borderId="10" xfId="0" applyFont="1" applyFill="1" applyBorder="1" applyAlignment="1" applyProtection="1">
      <alignment vertical="center" wrapText="1"/>
    </xf>
    <xf numFmtId="0" fontId="0" fillId="47" borderId="10" xfId="0" applyFill="1" applyBorder="1" applyAlignment="1" applyProtection="1">
      <alignment vertical="center" wrapText="1"/>
    </xf>
    <xf numFmtId="168" fontId="25" fillId="47" borderId="10" xfId="0" applyNumberFormat="1" applyFont="1" applyFill="1" applyBorder="1" applyAlignment="1" applyProtection="1">
      <alignment vertical="center" wrapText="1"/>
    </xf>
    <xf numFmtId="0" fontId="25" fillId="0" borderId="10" xfId="0" applyFont="1" applyBorder="1" applyAlignment="1" applyProtection="1">
      <alignment vertical="center"/>
    </xf>
    <xf numFmtId="1" fontId="27" fillId="0" borderId="10" xfId="0" applyNumberFormat="1" applyFont="1" applyBorder="1" applyAlignment="1" applyProtection="1">
      <alignment horizontal="left" vertical="center" wrapText="1"/>
    </xf>
    <xf numFmtId="1" fontId="27" fillId="47" borderId="10" xfId="0" applyNumberFormat="1" applyFont="1" applyFill="1" applyBorder="1" applyAlignment="1" applyProtection="1">
      <alignment horizontal="left" vertical="center" wrapText="1"/>
    </xf>
    <xf numFmtId="9" fontId="27" fillId="0" borderId="10" xfId="2" applyFont="1" applyBorder="1" applyAlignment="1" applyProtection="1">
      <alignment horizontal="left" vertical="center" wrapText="1"/>
    </xf>
    <xf numFmtId="0" fontId="26" fillId="48" borderId="10" xfId="0" applyFont="1" applyFill="1" applyBorder="1" applyProtection="1"/>
    <xf numFmtId="0" fontId="26" fillId="48" borderId="0" xfId="0" applyFont="1" applyFill="1" applyBorder="1" applyProtection="1"/>
    <xf numFmtId="0" fontId="26" fillId="47" borderId="10" xfId="0" applyFont="1" applyFill="1" applyBorder="1" applyProtection="1"/>
    <xf numFmtId="0" fontId="0" fillId="0" borderId="10" xfId="0" applyBorder="1" applyProtection="1"/>
    <xf numFmtId="0" fontId="0" fillId="0" borderId="0" xfId="0" applyBorder="1" applyAlignment="1" applyProtection="1">
      <alignment horizontal="center"/>
    </xf>
    <xf numFmtId="167" fontId="23" fillId="46" borderId="10" xfId="1" applyNumberFormat="1" applyFont="1" applyFill="1" applyBorder="1" applyAlignment="1" applyProtection="1">
      <alignment horizontal="center" vertical="center" wrapText="1"/>
    </xf>
    <xf numFmtId="167" fontId="26" fillId="0" borderId="10" xfId="1" applyNumberFormat="1" applyFont="1" applyBorder="1" applyProtection="1"/>
    <xf numFmtId="10" fontId="26" fillId="0" borderId="0" xfId="0" applyNumberFormat="1" applyFont="1" applyBorder="1" applyProtection="1"/>
    <xf numFmtId="167" fontId="0" fillId="0" borderId="0" xfId="1" applyNumberFormat="1" applyFont="1" applyBorder="1" applyProtection="1"/>
  </cellXfs>
  <cellStyles count="158">
    <cellStyle name="20% - Énfasis1 2" xfId="3"/>
    <cellStyle name="20% - Énfasis1 2 2" xfId="4"/>
    <cellStyle name="20% - Énfasis1 2 3" xfId="138"/>
    <cellStyle name="20% - Énfasis1 3" xfId="137"/>
    <cellStyle name="20% - Énfasis2 2" xfId="5"/>
    <cellStyle name="20% - Énfasis2 2 2" xfId="6"/>
    <cellStyle name="20% - Énfasis2 2 3" xfId="136"/>
    <cellStyle name="20% - Énfasis2 3" xfId="135"/>
    <cellStyle name="20% - Énfasis3 2" xfId="7"/>
    <cellStyle name="20% - Énfasis3 2 2" xfId="8"/>
    <cellStyle name="20% - Énfasis3 2 3" xfId="134"/>
    <cellStyle name="20% - Énfasis3 3" xfId="133"/>
    <cellStyle name="20% - Énfasis4 2" xfId="9"/>
    <cellStyle name="20% - Énfasis4 2 2" xfId="10"/>
    <cellStyle name="20% - Énfasis4 2 3" xfId="132"/>
    <cellStyle name="20% - Énfasis4 3" xfId="131"/>
    <cellStyle name="20% - Énfasis5 2" xfId="11"/>
    <cellStyle name="20% - Énfasis5 2 2" xfId="12"/>
    <cellStyle name="20% - Énfasis5 2 3" xfId="130"/>
    <cellStyle name="20% - Énfasis5 3" xfId="129"/>
    <cellStyle name="20% - Énfasis6 2" xfId="13"/>
    <cellStyle name="20% - Énfasis6 2 2" xfId="14"/>
    <cellStyle name="20% - Énfasis6 2 3" xfId="128"/>
    <cellStyle name="20% - Énfasis6 3" xfId="107"/>
    <cellStyle name="40% - Énfasis1 2" xfId="15"/>
    <cellStyle name="40% - Énfasis1 2 2" xfId="16"/>
    <cellStyle name="40% - Énfasis1 2 3" xfId="127"/>
    <cellStyle name="40% - Énfasis1 3" xfId="126"/>
    <cellStyle name="40% - Énfasis2 2" xfId="17"/>
    <cellStyle name="40% - Énfasis2 2 2" xfId="18"/>
    <cellStyle name="40% - Énfasis2 2 3" xfId="125"/>
    <cellStyle name="40% - Énfasis2 3" xfId="124"/>
    <cellStyle name="40% - Énfasis3 2" xfId="19"/>
    <cellStyle name="40% - Énfasis3 2 2" xfId="20"/>
    <cellStyle name="40% - Énfasis3 2 3" xfId="123"/>
    <cellStyle name="40% - Énfasis3 3" xfId="122"/>
    <cellStyle name="40% - Énfasis4 2" xfId="21"/>
    <cellStyle name="40% - Énfasis4 2 2" xfId="22"/>
    <cellStyle name="40% - Énfasis4 2 3" xfId="121"/>
    <cellStyle name="40% - Énfasis4 3" xfId="120"/>
    <cellStyle name="40% - Énfasis5 2" xfId="23"/>
    <cellStyle name="40% - Énfasis5 2 2" xfId="24"/>
    <cellStyle name="40% - Énfasis5 2 3" xfId="119"/>
    <cellStyle name="40% - Énfasis5 3" xfId="118"/>
    <cellStyle name="40% - Énfasis6 2" xfId="25"/>
    <cellStyle name="40% - Énfasis6 2 2" xfId="26"/>
    <cellStyle name="40% - Énfasis6 2 3" xfId="117"/>
    <cellStyle name="40% - Énfasis6 3" xfId="116"/>
    <cellStyle name="60% - Énfasis1 2" xfId="27"/>
    <cellStyle name="60% - Énfasis1 2 2" xfId="28"/>
    <cellStyle name="60% - Énfasis1 3" xfId="115"/>
    <cellStyle name="60% - Énfasis2 2" xfId="29"/>
    <cellStyle name="60% - Énfasis2 2 2" xfId="30"/>
    <cellStyle name="60% - Énfasis2 3" xfId="114"/>
    <cellStyle name="60% - Énfasis3 2" xfId="31"/>
    <cellStyle name="60% - Énfasis3 2 2" xfId="32"/>
    <cellStyle name="60% - Énfasis3 3" xfId="113"/>
    <cellStyle name="60% - Énfasis4 2" xfId="33"/>
    <cellStyle name="60% - Énfasis4 2 2" xfId="34"/>
    <cellStyle name="60% - Énfasis4 3" xfId="112"/>
    <cellStyle name="60% - Énfasis5 2" xfId="35"/>
    <cellStyle name="60% - Énfasis5 2 2" xfId="36"/>
    <cellStyle name="60% - Énfasis5 3" xfId="111"/>
    <cellStyle name="60% - Énfasis6 2" xfId="37"/>
    <cellStyle name="60% - Énfasis6 2 2" xfId="38"/>
    <cellStyle name="60% - Énfasis6 3" xfId="110"/>
    <cellStyle name="6_x0019_¾I?À@%¡h¼ï©À@Ã´üµ¥Þ¾@_x0008_Uy_x0012_ÕÁ@·\È?+Á@Íòw#…»ô@_x000a_MS51500050" xfId="39"/>
    <cellStyle name="Buena 2" xfId="40"/>
    <cellStyle name="Buena 2 2" xfId="41"/>
    <cellStyle name="Buena 3" xfId="109"/>
    <cellStyle name="Cálculo 2" xfId="42"/>
    <cellStyle name="Cálculo 2 2" xfId="43"/>
    <cellStyle name="Cálculo 3" xfId="139"/>
    <cellStyle name="Celda de comprobación 2" xfId="44"/>
    <cellStyle name="Celda de comprobación 2 2" xfId="45"/>
    <cellStyle name="Celda de comprobación 3" xfId="108"/>
    <cellStyle name="Celda vinculada 2" xfId="46"/>
    <cellStyle name="Celda vinculada 3" xfId="67"/>
    <cellStyle name="Diseño" xfId="47"/>
    <cellStyle name="Diseño 2" xfId="48"/>
    <cellStyle name="Encabezado 4 2" xfId="49"/>
    <cellStyle name="Encabezado 4 3" xfId="101"/>
    <cellStyle name="Énfasis1 2" xfId="50"/>
    <cellStyle name="Énfasis1 2 2" xfId="51"/>
    <cellStyle name="Énfasis1 3" xfId="102"/>
    <cellStyle name="Énfasis2 2" xfId="52"/>
    <cellStyle name="Énfasis2 2 2" xfId="53"/>
    <cellStyle name="Énfasis2 3" xfId="103"/>
    <cellStyle name="Énfasis3 2" xfId="54"/>
    <cellStyle name="Énfasis3 2 2" xfId="55"/>
    <cellStyle name="Énfasis3 3" xfId="104"/>
    <cellStyle name="Énfasis4 2" xfId="56"/>
    <cellStyle name="Énfasis4 2 2" xfId="57"/>
    <cellStyle name="Énfasis4 3" xfId="105"/>
    <cellStyle name="Énfasis5 2" xfId="58"/>
    <cellStyle name="Énfasis5 2 2" xfId="59"/>
    <cellStyle name="Énfasis5 3" xfId="106"/>
    <cellStyle name="Énfasis6 2" xfId="60"/>
    <cellStyle name="Énfasis6 2 2" xfId="61"/>
    <cellStyle name="Énfasis6 3" xfId="140"/>
    <cellStyle name="Entrada 2" xfId="62"/>
    <cellStyle name="Entrada 2 2" xfId="63"/>
    <cellStyle name="Entrada 3" xfId="141"/>
    <cellStyle name="Excel Built-in Normal" xfId="64"/>
    <cellStyle name="Excel Built-in Normal 2" xfId="142"/>
    <cellStyle name="Incorrecto 2" xfId="65"/>
    <cellStyle name="Incorrecto 2 2" xfId="66"/>
    <cellStyle name="Incorrecto 3" xfId="143"/>
    <cellStyle name="Millares" xfId="1" builtinId="3"/>
    <cellStyle name="Millares 2" xfId="68"/>
    <cellStyle name="Millares 2 2" xfId="69"/>
    <cellStyle name="Millares 3" xfId="70"/>
    <cellStyle name="Millares 3 2" xfId="144"/>
    <cellStyle name="Millares 4" xfId="145"/>
    <cellStyle name="Moneda 2" xfId="71"/>
    <cellStyle name="Moneda 2 2" xfId="72"/>
    <cellStyle name="Moneda 3" xfId="73"/>
    <cellStyle name="Neutral 2" xfId="74"/>
    <cellStyle name="Neutral 2 2" xfId="75"/>
    <cellStyle name="Neutral 3" xfId="146"/>
    <cellStyle name="Normal" xfId="0" builtinId="0"/>
    <cellStyle name="Normal 15" xfId="76"/>
    <cellStyle name="Normal 2" xfId="77"/>
    <cellStyle name="Normal 2 2" xfId="78"/>
    <cellStyle name="Normal 2 3" xfId="79"/>
    <cellStyle name="Normal 2 5" xfId="80"/>
    <cellStyle name="Normal 20" xfId="81"/>
    <cellStyle name="Normal 20 2" xfId="82"/>
    <cellStyle name="Normal 20 3" xfId="83"/>
    <cellStyle name="Normal 3" xfId="84"/>
    <cellStyle name="Normal 3 2" xfId="147"/>
    <cellStyle name="Normal 4" xfId="85"/>
    <cellStyle name="Normal 4 2" xfId="148"/>
    <cellStyle name="Normal 5" xfId="86"/>
    <cellStyle name="Normal 5 2" xfId="149"/>
    <cellStyle name="Normal 6" xfId="87"/>
    <cellStyle name="Normal_Hoja1" xfId="88"/>
    <cellStyle name="Notas 2" xfId="89"/>
    <cellStyle name="Notas 2 2" xfId="90"/>
    <cellStyle name="Notas 3" xfId="150"/>
    <cellStyle name="Porcentaje" xfId="2" builtinId="5"/>
    <cellStyle name="Porcentaje 2" xfId="91"/>
    <cellStyle name="Salida 2" xfId="92"/>
    <cellStyle name="Salida 2 2" xfId="93"/>
    <cellStyle name="Salida 3" xfId="151"/>
    <cellStyle name="Texto de advertencia 2" xfId="94"/>
    <cellStyle name="Texto de advertencia 3" xfId="152"/>
    <cellStyle name="Texto explicativo 2" xfId="95"/>
    <cellStyle name="Texto explicativo 3" xfId="153"/>
    <cellStyle name="Título 1 2" xfId="96"/>
    <cellStyle name="Título 2 2" xfId="97"/>
    <cellStyle name="Título 2 3" xfId="154"/>
    <cellStyle name="Título 3 2" xfId="98"/>
    <cellStyle name="Título 3 3" xfId="155"/>
    <cellStyle name="Título 4" xfId="99"/>
    <cellStyle name="Título 5" xfId="156"/>
    <cellStyle name="Total 2" xfId="100"/>
    <cellStyle name="Total 3" xfId="1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importante\EVALUACION%20TECNICA%20Y%20ECONOMICA%20CONVOCATORIA%20%2015%20FINAL%20COPIA%20G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ON TECNICA"/>
      <sheetName val="EVALUACION ECONOMICA"/>
      <sheetName val="Hoja1"/>
      <sheetName val="Hoja2"/>
      <sheetName val="ADJUDICADOS"/>
      <sheetName val="NO OFERTADOS"/>
      <sheetName val="Hoja4"/>
      <sheetName val="Hoja7"/>
      <sheetName val="Hoja3"/>
      <sheetName val="Hoja5"/>
    </sheetNames>
    <sheetDataSet>
      <sheetData sheetId="0" refreshError="1"/>
      <sheetData sheetId="1" refreshError="1"/>
      <sheetData sheetId="2" refreshError="1"/>
      <sheetData sheetId="3" refreshError="1"/>
      <sheetData sheetId="4" refreshError="1"/>
      <sheetData sheetId="5">
        <row r="3">
          <cell r="E3" t="str">
            <v>CATÉTER GUÍA RDC RENAL</v>
          </cell>
          <cell r="F3">
            <v>0</v>
          </cell>
          <cell r="G3">
            <v>4</v>
          </cell>
          <cell r="H3">
            <v>0</v>
          </cell>
          <cell r="I3">
            <v>0</v>
          </cell>
          <cell r="J3">
            <v>4</v>
          </cell>
          <cell r="K3">
            <v>0</v>
          </cell>
          <cell r="L3" t="str">
            <v>NO OFERTADO</v>
          </cell>
          <cell r="N3" t="e">
            <v>#N/A</v>
          </cell>
          <cell r="O3">
            <v>200000</v>
          </cell>
        </row>
        <row r="4">
          <cell r="E4" t="str">
            <v>SONDA VESICAL Nº8 CON GUIA</v>
          </cell>
          <cell r="F4">
            <v>0</v>
          </cell>
          <cell r="G4">
            <v>10</v>
          </cell>
          <cell r="H4">
            <v>0</v>
          </cell>
          <cell r="I4">
            <v>0</v>
          </cell>
          <cell r="J4">
            <v>10</v>
          </cell>
          <cell r="K4">
            <v>0</v>
          </cell>
          <cell r="L4" t="str">
            <v>NO OFERTADO</v>
          </cell>
          <cell r="N4" t="e">
            <v>#N/A</v>
          </cell>
          <cell r="O4">
            <v>1490</v>
          </cell>
        </row>
        <row r="5">
          <cell r="E5" t="str">
            <v>SONDA VESICAL SILICONADA N° 4</v>
          </cell>
          <cell r="F5">
            <v>0</v>
          </cell>
          <cell r="G5">
            <v>50</v>
          </cell>
          <cell r="H5">
            <v>0</v>
          </cell>
          <cell r="I5">
            <v>0</v>
          </cell>
          <cell r="J5">
            <v>50</v>
          </cell>
          <cell r="K5">
            <v>0</v>
          </cell>
          <cell r="L5" t="str">
            <v>NO OFERTADO</v>
          </cell>
          <cell r="N5" t="e">
            <v>#N/A</v>
          </cell>
          <cell r="O5">
            <v>5300</v>
          </cell>
        </row>
        <row r="6">
          <cell r="E6" t="str">
            <v>SONDA VESICAL SILICONADA N° 5</v>
          </cell>
          <cell r="F6">
            <v>0</v>
          </cell>
          <cell r="G6">
            <v>20</v>
          </cell>
          <cell r="H6">
            <v>0</v>
          </cell>
          <cell r="I6">
            <v>0</v>
          </cell>
          <cell r="J6">
            <v>20</v>
          </cell>
          <cell r="K6">
            <v>0</v>
          </cell>
          <cell r="L6" t="str">
            <v>NO OFERTADO</v>
          </cell>
          <cell r="N6" t="e">
            <v>#N/A</v>
          </cell>
          <cell r="O6">
            <v>5300</v>
          </cell>
        </row>
        <row r="7">
          <cell r="E7" t="str">
            <v>STENT URETERAL METALICO 6 Fr x 26 cm</v>
          </cell>
          <cell r="F7">
            <v>0</v>
          </cell>
          <cell r="G7">
            <v>4</v>
          </cell>
          <cell r="H7">
            <v>0</v>
          </cell>
          <cell r="I7">
            <v>0</v>
          </cell>
          <cell r="J7">
            <v>4</v>
          </cell>
          <cell r="K7">
            <v>0</v>
          </cell>
          <cell r="L7" t="str">
            <v>NO OFERTADO</v>
          </cell>
          <cell r="N7" t="e">
            <v>#N/A</v>
          </cell>
          <cell r="O7">
            <v>3750000</v>
          </cell>
        </row>
        <row r="8">
          <cell r="E8" t="str">
            <v>ESPONJILLA CONTROL EPISTAXIS</v>
          </cell>
          <cell r="F8">
            <v>0</v>
          </cell>
          <cell r="G8">
            <v>16</v>
          </cell>
          <cell r="H8">
            <v>0</v>
          </cell>
          <cell r="I8">
            <v>0</v>
          </cell>
          <cell r="J8">
            <v>16</v>
          </cell>
          <cell r="K8">
            <v>0</v>
          </cell>
          <cell r="L8" t="str">
            <v>NO OFERTADO</v>
          </cell>
          <cell r="N8" t="e">
            <v>#N/A</v>
          </cell>
          <cell r="O8">
            <v>22968</v>
          </cell>
        </row>
        <row r="9">
          <cell r="E9" t="str">
            <v>SET PARA CRICOTIROTOMIA ADULTO Y PEDIÁTRICO</v>
          </cell>
          <cell r="F9">
            <v>0</v>
          </cell>
          <cell r="G9">
            <v>7</v>
          </cell>
          <cell r="H9">
            <v>0</v>
          </cell>
          <cell r="I9">
            <v>0</v>
          </cell>
          <cell r="J9">
            <v>7</v>
          </cell>
          <cell r="K9">
            <v>0</v>
          </cell>
          <cell r="L9" t="str">
            <v>NO OFERTADO</v>
          </cell>
          <cell r="N9" t="e">
            <v>#N/A</v>
          </cell>
          <cell r="O9">
            <v>400000</v>
          </cell>
        </row>
        <row r="10">
          <cell r="E10" t="str">
            <v>ADAPTADOR PARA HEMOFILTRACION</v>
          </cell>
          <cell r="F10" t="str">
            <v>Accesorios de hemofiltración</v>
          </cell>
          <cell r="G10">
            <v>10</v>
          </cell>
          <cell r="H10">
            <v>0</v>
          </cell>
          <cell r="I10">
            <v>0</v>
          </cell>
          <cell r="J10">
            <v>10</v>
          </cell>
          <cell r="K10">
            <v>0</v>
          </cell>
          <cell r="L10" t="str">
            <v>NO OFERTADO</v>
          </cell>
          <cell r="N10" t="e">
            <v>#N/A</v>
          </cell>
          <cell r="O10">
            <v>45429.083299999998</v>
          </cell>
        </row>
        <row r="11">
          <cell r="E11" t="str">
            <v>AGUJA CANULACION FISTULACION</v>
          </cell>
          <cell r="F11" t="str">
            <v>Aguja para fístula arteriovenosa 16g (1,64 x 1,44 x 25mm)</v>
          </cell>
          <cell r="G11">
            <v>83</v>
          </cell>
          <cell r="H11">
            <v>0</v>
          </cell>
          <cell r="I11">
            <v>0</v>
          </cell>
          <cell r="J11">
            <v>83</v>
          </cell>
          <cell r="K11">
            <v>0</v>
          </cell>
          <cell r="L11" t="str">
            <v>NO OFERTADO</v>
          </cell>
          <cell r="N11" t="e">
            <v>#N/A</v>
          </cell>
          <cell r="O11">
            <v>800</v>
          </cell>
        </row>
        <row r="12">
          <cell r="E12" t="str">
            <v>CATETER TUNELIZADO DOBLE LUMEN ADULTO LARGA ESTANCIA PARA DIALISIS</v>
          </cell>
          <cell r="F12">
            <v>0</v>
          </cell>
          <cell r="G12">
            <v>6</v>
          </cell>
          <cell r="H12">
            <v>0</v>
          </cell>
          <cell r="I12">
            <v>0</v>
          </cell>
          <cell r="J12">
            <v>6</v>
          </cell>
          <cell r="K12">
            <v>0</v>
          </cell>
          <cell r="L12" t="str">
            <v>NO OFERTADO</v>
          </cell>
          <cell r="N12" t="e">
            <v>#N/A</v>
          </cell>
          <cell r="O12">
            <v>435000</v>
          </cell>
        </row>
        <row r="13">
          <cell r="E13" t="str">
            <v>CATETER TUNELIZADO DOBLE LUMEN ADULTO PARA INSERCION TRASLUMBAR</v>
          </cell>
          <cell r="F13">
            <v>0</v>
          </cell>
          <cell r="G13">
            <v>4</v>
          </cell>
          <cell r="H13">
            <v>0</v>
          </cell>
          <cell r="I13">
            <v>0</v>
          </cell>
          <cell r="J13">
            <v>4</v>
          </cell>
          <cell r="K13">
            <v>0</v>
          </cell>
          <cell r="L13" t="str">
            <v>NO OFERTADO</v>
          </cell>
          <cell r="N13" t="e">
            <v>#N/A</v>
          </cell>
          <cell r="O13">
            <v>1595000</v>
          </cell>
        </row>
        <row r="14">
          <cell r="E14" t="str">
            <v>PRUEBA DE TUBERCULINA PPD</v>
          </cell>
          <cell r="F14">
            <v>0</v>
          </cell>
          <cell r="G14">
            <v>16</v>
          </cell>
          <cell r="H14">
            <v>0</v>
          </cell>
          <cell r="I14">
            <v>0</v>
          </cell>
          <cell r="J14">
            <v>16</v>
          </cell>
          <cell r="K14">
            <v>0</v>
          </cell>
          <cell r="L14" t="str">
            <v>NO OFERTADO</v>
          </cell>
          <cell r="N14" t="e">
            <v>#N/A</v>
          </cell>
          <cell r="O14">
            <v>155000</v>
          </cell>
        </row>
        <row r="15">
          <cell r="E15" t="str">
            <v>SONDA SUCCION CERRADA PUNTA DIRIGIDA 14 FR</v>
          </cell>
          <cell r="F15" t="str">
            <v>Sonda de calibre de 14 Fr. Empaque individual estéril de sonda para succión. Esterilizado, transparente, flexible, conector universal codicolor compatible. La Sonda de Succión Cerrada, se encuentra recubierta por una bolsa protectora en un polímero especi</v>
          </cell>
          <cell r="G15">
            <v>30</v>
          </cell>
          <cell r="H15">
            <v>0</v>
          </cell>
          <cell r="I15">
            <v>0</v>
          </cell>
          <cell r="J15">
            <v>30</v>
          </cell>
          <cell r="K15">
            <v>0</v>
          </cell>
          <cell r="L15" t="str">
            <v>NO OFERTADO</v>
          </cell>
          <cell r="N15" t="e">
            <v>#N/A</v>
          </cell>
          <cell r="O15">
            <v>73000</v>
          </cell>
        </row>
        <row r="16">
          <cell r="E16" t="str">
            <v>TUBO DE VENTILACION MICROCIRUGIA LARINGEA</v>
          </cell>
          <cell r="F16">
            <v>0</v>
          </cell>
          <cell r="G16">
            <v>5</v>
          </cell>
          <cell r="H16">
            <v>0</v>
          </cell>
          <cell r="I16">
            <v>0</v>
          </cell>
          <cell r="J16">
            <v>5</v>
          </cell>
          <cell r="K16">
            <v>0</v>
          </cell>
          <cell r="L16" t="str">
            <v>NO OFERTADO</v>
          </cell>
          <cell r="N16" t="e">
            <v>#N/A</v>
          </cell>
          <cell r="O16">
            <v>451867</v>
          </cell>
        </row>
        <row r="17">
          <cell r="E17" t="str">
            <v>BOLSA ACB POLIBAR</v>
          </cell>
          <cell r="F17" t="str">
            <v xml:space="preserve">Kit desechable de enema de bario prellenado, sulfato de bario 96% p/p. Polvo para suspensión rectal USP (397g) de un solo uso. (Cada 100g de polvo, contiene 97,20mg de sulfato de bario citratado) </v>
          </cell>
          <cell r="G17">
            <v>39</v>
          </cell>
          <cell r="H17">
            <v>0</v>
          </cell>
          <cell r="I17">
            <v>0</v>
          </cell>
          <cell r="J17">
            <v>39</v>
          </cell>
          <cell r="K17">
            <v>0</v>
          </cell>
          <cell r="L17" t="str">
            <v>NO OFERTADO</v>
          </cell>
          <cell r="N17" t="e">
            <v>#N/A</v>
          </cell>
          <cell r="O17">
            <v>40200</v>
          </cell>
        </row>
        <row r="18">
          <cell r="E18" t="str">
            <v>CATETER BERNSTEIN 5 Fr</v>
          </cell>
          <cell r="F18">
            <v>0</v>
          </cell>
          <cell r="G18">
            <v>50</v>
          </cell>
          <cell r="H18">
            <v>0</v>
          </cell>
          <cell r="I18">
            <v>0</v>
          </cell>
          <cell r="J18">
            <v>50</v>
          </cell>
          <cell r="K18">
            <v>0</v>
          </cell>
          <cell r="L18" t="str">
            <v>NO OFERTADO</v>
          </cell>
          <cell r="N18" t="e">
            <v>#N/A</v>
          </cell>
          <cell r="O18">
            <v>45000</v>
          </cell>
        </row>
        <row r="19">
          <cell r="E19" t="str">
            <v>INTRODUCTOR MICROPUNCION</v>
          </cell>
          <cell r="F19">
            <v>0</v>
          </cell>
          <cell r="G19">
            <v>8</v>
          </cell>
          <cell r="H19">
            <v>0</v>
          </cell>
          <cell r="I19">
            <v>0</v>
          </cell>
          <cell r="J19">
            <v>8</v>
          </cell>
          <cell r="K19">
            <v>0</v>
          </cell>
          <cell r="L19" t="str">
            <v>NO OFERTADO</v>
          </cell>
          <cell r="N19" t="e">
            <v>#N/A</v>
          </cell>
          <cell r="O19">
            <v>95000</v>
          </cell>
        </row>
        <row r="20">
          <cell r="E20" t="str">
            <v>CEMENTO CON ANTIBIOTICO*</v>
          </cell>
          <cell r="F20">
            <v>0</v>
          </cell>
          <cell r="G20">
            <v>15</v>
          </cell>
          <cell r="H20">
            <v>0</v>
          </cell>
          <cell r="I20">
            <v>0</v>
          </cell>
          <cell r="J20">
            <v>15</v>
          </cell>
          <cell r="K20">
            <v>0</v>
          </cell>
          <cell r="L20" t="str">
            <v>NO OFERTADO</v>
          </cell>
          <cell r="N20" t="e">
            <v>#N/A</v>
          </cell>
          <cell r="O20">
            <v>138600</v>
          </cell>
        </row>
        <row r="21">
          <cell r="E21" t="str">
            <v>CEMENTO OSEO</v>
          </cell>
          <cell r="F21">
            <v>0</v>
          </cell>
          <cell r="G21">
            <v>3</v>
          </cell>
          <cell r="H21">
            <v>0</v>
          </cell>
          <cell r="I21">
            <v>0</v>
          </cell>
          <cell r="J21">
            <v>3</v>
          </cell>
          <cell r="K21">
            <v>0</v>
          </cell>
          <cell r="L21" t="str">
            <v>NO OFERTADO</v>
          </cell>
          <cell r="N21" t="e">
            <v>#N/A</v>
          </cell>
          <cell r="O21">
            <v>86000</v>
          </cell>
        </row>
        <row r="22">
          <cell r="E22" t="str">
            <v>ACEITE SILICONADO DE 5000 CENTISTOKES</v>
          </cell>
          <cell r="F22" t="str">
            <v>LIQUIDO ESTERIL DE USO INTRAOCULAR  EN JERINGA PRELLENA POR 10ml 5000 cst</v>
          </cell>
          <cell r="G22">
            <v>53</v>
          </cell>
          <cell r="H22">
            <v>0</v>
          </cell>
          <cell r="I22">
            <v>0</v>
          </cell>
          <cell r="J22">
            <v>53</v>
          </cell>
          <cell r="K22">
            <v>0</v>
          </cell>
          <cell r="L22" t="str">
            <v>NO OFERTADO</v>
          </cell>
          <cell r="N22" t="e">
            <v>#N/A</v>
          </cell>
          <cell r="O22">
            <v>110000</v>
          </cell>
        </row>
        <row r="23">
          <cell r="E23" t="str">
            <v>ANILLO DE SIMBLEFARON *</v>
          </cell>
          <cell r="F23">
            <v>0</v>
          </cell>
          <cell r="G23">
            <v>3</v>
          </cell>
          <cell r="H23">
            <v>0</v>
          </cell>
          <cell r="I23">
            <v>0</v>
          </cell>
          <cell r="J23">
            <v>3</v>
          </cell>
          <cell r="K23">
            <v>0</v>
          </cell>
          <cell r="L23" t="str">
            <v>NO OFERTADO</v>
          </cell>
          <cell r="N23" t="e">
            <v>#N/A</v>
          </cell>
          <cell r="O23">
            <v>52200</v>
          </cell>
        </row>
        <row r="24">
          <cell r="E24" t="str">
            <v>ANILLO DE TENSION CAPSULAR PARA CIRUGIA DE CATARATA</v>
          </cell>
          <cell r="F24" t="str">
            <v>Lentes intraoculares 12,0 Blue PMMA</v>
          </cell>
          <cell r="G24">
            <v>3</v>
          </cell>
          <cell r="H24">
            <v>0</v>
          </cell>
          <cell r="I24">
            <v>0</v>
          </cell>
          <cell r="J24">
            <v>3</v>
          </cell>
          <cell r="K24">
            <v>0</v>
          </cell>
          <cell r="L24" t="str">
            <v>NO OFERTADO</v>
          </cell>
          <cell r="N24" t="e">
            <v>#N/A</v>
          </cell>
          <cell r="O24">
            <v>110000</v>
          </cell>
        </row>
        <row r="25">
          <cell r="E25" t="str">
            <v>ANILLOS INTRAESTROMALES 5mm</v>
          </cell>
          <cell r="F25" t="str">
            <v>Un segmento de anillo intracorneal AD 5mm -- 120DEG</v>
          </cell>
          <cell r="G25">
            <v>7</v>
          </cell>
          <cell r="H25">
            <v>0</v>
          </cell>
          <cell r="I25">
            <v>0</v>
          </cell>
          <cell r="J25">
            <v>7</v>
          </cell>
          <cell r="K25">
            <v>0</v>
          </cell>
          <cell r="L25" t="str">
            <v>NO OFERTADO</v>
          </cell>
          <cell r="N25" t="e">
            <v>#N/A</v>
          </cell>
          <cell r="O25">
            <v>510000</v>
          </cell>
        </row>
        <row r="26">
          <cell r="E26" t="str">
            <v>ANILLOS INTRAESTROMALES 6MM</v>
          </cell>
          <cell r="F26">
            <v>0</v>
          </cell>
          <cell r="G26">
            <v>10</v>
          </cell>
          <cell r="H26">
            <v>2</v>
          </cell>
          <cell r="I26">
            <v>0</v>
          </cell>
          <cell r="J26">
            <v>12</v>
          </cell>
          <cell r="K26">
            <v>0</v>
          </cell>
          <cell r="L26" t="str">
            <v>NO OFERTADO</v>
          </cell>
          <cell r="N26" t="e">
            <v>#N/A</v>
          </cell>
          <cell r="O26">
            <v>660000</v>
          </cell>
        </row>
        <row r="27">
          <cell r="E27" t="str">
            <v>AZUL TRIPAN</v>
          </cell>
          <cell r="F27" t="str">
            <v>Solución oftalmica 0,6mg/mL (Víal 1mL)</v>
          </cell>
          <cell r="G27">
            <v>47</v>
          </cell>
          <cell r="H27">
            <v>0</v>
          </cell>
          <cell r="I27">
            <v>0</v>
          </cell>
          <cell r="J27">
            <v>47</v>
          </cell>
          <cell r="K27">
            <v>0</v>
          </cell>
          <cell r="L27" t="str">
            <v>NO OFERTADO</v>
          </cell>
          <cell r="N27" t="e">
            <v>#N/A</v>
          </cell>
          <cell r="O27">
            <v>17000</v>
          </cell>
        </row>
        <row r="28">
          <cell r="E28" t="str">
            <v>CASCARILLA OFTALMICA</v>
          </cell>
          <cell r="F28">
            <v>0</v>
          </cell>
          <cell r="G28">
            <v>330</v>
          </cell>
          <cell r="H28">
            <v>88</v>
          </cell>
          <cell r="I28">
            <v>0</v>
          </cell>
          <cell r="J28">
            <v>418</v>
          </cell>
          <cell r="K28">
            <v>0</v>
          </cell>
          <cell r="L28" t="str">
            <v>NO OFERTADO</v>
          </cell>
          <cell r="N28" t="e">
            <v>#N/A</v>
          </cell>
          <cell r="O28">
            <v>580</v>
          </cell>
        </row>
        <row r="29">
          <cell r="E29" t="str">
            <v>CONFORMADOR OFTALMICO ADULTO</v>
          </cell>
          <cell r="F29">
            <v>0</v>
          </cell>
          <cell r="G29">
            <v>36</v>
          </cell>
          <cell r="H29">
            <v>0</v>
          </cell>
          <cell r="I29">
            <v>0</v>
          </cell>
          <cell r="J29">
            <v>36</v>
          </cell>
          <cell r="K29">
            <v>0</v>
          </cell>
          <cell r="L29" t="str">
            <v>NO OFERTADO</v>
          </cell>
          <cell r="N29" t="e">
            <v>#N/A</v>
          </cell>
          <cell r="O29">
            <v>52200</v>
          </cell>
        </row>
        <row r="30">
          <cell r="E30" t="str">
            <v>CONFORMADOR PEQUEÑO</v>
          </cell>
          <cell r="F30">
            <v>0</v>
          </cell>
          <cell r="G30">
            <v>1</v>
          </cell>
          <cell r="H30">
            <v>0</v>
          </cell>
          <cell r="I30">
            <v>0</v>
          </cell>
          <cell r="J30">
            <v>1</v>
          </cell>
          <cell r="K30">
            <v>0</v>
          </cell>
          <cell r="L30" t="str">
            <v>NO OFERTADO</v>
          </cell>
          <cell r="N30" t="e">
            <v>#N/A</v>
          </cell>
          <cell r="O30">
            <v>63000</v>
          </cell>
        </row>
        <row r="31">
          <cell r="E31" t="str">
            <v>CUCHILLA OFTALMICA 15 GRADOS</v>
          </cell>
          <cell r="F31">
            <v>0</v>
          </cell>
          <cell r="G31">
            <v>241</v>
          </cell>
          <cell r="H31">
            <v>91</v>
          </cell>
          <cell r="I31">
            <v>0</v>
          </cell>
          <cell r="J31">
            <v>332</v>
          </cell>
          <cell r="K31">
            <v>0</v>
          </cell>
          <cell r="L31" t="str">
            <v>NO OFERTADO</v>
          </cell>
          <cell r="N31" t="e">
            <v>#N/A</v>
          </cell>
          <cell r="O31">
            <v>11832</v>
          </cell>
        </row>
        <row r="32">
          <cell r="E32" t="str">
            <v>CUCHILLA OFTALMICA 3.2 mm</v>
          </cell>
          <cell r="F32">
            <v>0</v>
          </cell>
          <cell r="G32">
            <v>46</v>
          </cell>
          <cell r="H32">
            <v>0</v>
          </cell>
          <cell r="I32">
            <v>0</v>
          </cell>
          <cell r="J32">
            <v>46</v>
          </cell>
          <cell r="K32">
            <v>0</v>
          </cell>
          <cell r="L32" t="str">
            <v>NO OFERTADO</v>
          </cell>
          <cell r="N32" t="e">
            <v>#N/A</v>
          </cell>
          <cell r="O32">
            <v>29904.799999999999</v>
          </cell>
        </row>
        <row r="33">
          <cell r="E33" t="str">
            <v>CUCHILLETE DESECHABLE DE CORNEA DE 2,2mm</v>
          </cell>
          <cell r="F33">
            <v>0</v>
          </cell>
          <cell r="G33">
            <v>12</v>
          </cell>
          <cell r="H33">
            <v>0</v>
          </cell>
          <cell r="I33">
            <v>0</v>
          </cell>
          <cell r="J33">
            <v>12</v>
          </cell>
          <cell r="K33">
            <v>0</v>
          </cell>
          <cell r="L33" t="str">
            <v>NO OFERTADO</v>
          </cell>
          <cell r="N33" t="e">
            <v>#N/A</v>
          </cell>
          <cell r="O33">
            <v>29904.799999999999</v>
          </cell>
        </row>
        <row r="34">
          <cell r="E34" t="str">
            <v>CUCHILLETE DOBLE BISELADO DESECHABLE 2.75mm</v>
          </cell>
          <cell r="F34">
            <v>0</v>
          </cell>
          <cell r="G34">
            <v>4</v>
          </cell>
          <cell r="H34">
            <v>0</v>
          </cell>
          <cell r="I34">
            <v>0</v>
          </cell>
          <cell r="J34">
            <v>4</v>
          </cell>
          <cell r="K34">
            <v>0</v>
          </cell>
          <cell r="L34" t="str">
            <v>NO OFERTADO</v>
          </cell>
          <cell r="N34" t="e">
            <v>#N/A</v>
          </cell>
          <cell r="O34">
            <v>29904.791700000002</v>
          </cell>
        </row>
        <row r="35">
          <cell r="E35" t="str">
            <v>CUCHILLETE PARA VITRECTOMIA  DE 20 GRADOS</v>
          </cell>
          <cell r="F35">
            <v>0</v>
          </cell>
          <cell r="G35">
            <v>54</v>
          </cell>
          <cell r="H35">
            <v>3</v>
          </cell>
          <cell r="I35">
            <v>0</v>
          </cell>
          <cell r="J35">
            <v>57</v>
          </cell>
          <cell r="K35">
            <v>0</v>
          </cell>
          <cell r="L35" t="str">
            <v>NO OFERTADO</v>
          </cell>
          <cell r="N35" t="e">
            <v>#N/A</v>
          </cell>
          <cell r="O35">
            <v>24592</v>
          </cell>
        </row>
        <row r="36">
          <cell r="E36" t="str">
            <v>DRENAJE LAGRIMAL 3.5x15 mm</v>
          </cell>
          <cell r="F36">
            <v>0</v>
          </cell>
          <cell r="G36">
            <v>4</v>
          </cell>
          <cell r="H36">
            <v>0</v>
          </cell>
          <cell r="I36">
            <v>0</v>
          </cell>
          <cell r="J36">
            <v>4</v>
          </cell>
          <cell r="K36">
            <v>0</v>
          </cell>
          <cell r="L36" t="str">
            <v>NO OFERTADO</v>
          </cell>
          <cell r="N36" t="e">
            <v>#N/A</v>
          </cell>
          <cell r="O36">
            <v>488000</v>
          </cell>
        </row>
        <row r="37">
          <cell r="E37" t="str">
            <v>HIALURONATO SODICO 18 mg/1mL JERINGA DESECHABLE MAS CANULA</v>
          </cell>
          <cell r="F37">
            <v>0</v>
          </cell>
          <cell r="G37">
            <v>234</v>
          </cell>
          <cell r="H37">
            <v>0</v>
          </cell>
          <cell r="I37">
            <v>0</v>
          </cell>
          <cell r="J37">
            <v>234</v>
          </cell>
          <cell r="K37">
            <v>0</v>
          </cell>
          <cell r="L37" t="str">
            <v>NO OFERTADO</v>
          </cell>
          <cell r="N37" t="e">
            <v>#N/A</v>
          </cell>
          <cell r="O37">
            <v>49000</v>
          </cell>
        </row>
        <row r="38">
          <cell r="E38" t="str">
            <v>HILOS DE SILICONA DIFERENTES DIAMETROS OFTALMOLOGIA</v>
          </cell>
          <cell r="F38">
            <v>0</v>
          </cell>
          <cell r="G38">
            <v>6</v>
          </cell>
          <cell r="H38">
            <v>0</v>
          </cell>
          <cell r="I38">
            <v>0</v>
          </cell>
          <cell r="J38">
            <v>6</v>
          </cell>
          <cell r="K38">
            <v>0</v>
          </cell>
          <cell r="L38" t="str">
            <v>NO OFERTADO</v>
          </cell>
          <cell r="N38" t="e">
            <v>#N/A</v>
          </cell>
          <cell r="O38">
            <v>96280</v>
          </cell>
        </row>
        <row r="39">
          <cell r="E39" t="str">
            <v>IMPLANTE EN SILICONA DIFERENTES MEDIDAS</v>
          </cell>
          <cell r="F39">
            <v>0</v>
          </cell>
          <cell r="G39">
            <v>17</v>
          </cell>
          <cell r="H39">
            <v>0</v>
          </cell>
          <cell r="I39">
            <v>0</v>
          </cell>
          <cell r="J39">
            <v>17</v>
          </cell>
          <cell r="K39">
            <v>0</v>
          </cell>
          <cell r="L39" t="str">
            <v>NO OFERTADO</v>
          </cell>
          <cell r="N39" t="e">
            <v>#N/A</v>
          </cell>
          <cell r="O39">
            <v>52200</v>
          </cell>
        </row>
        <row r="40">
          <cell r="E40" t="str">
            <v>IMPLANTE ENUCLEACION OD ESCLERA DONANTE</v>
          </cell>
          <cell r="F40">
            <v>0</v>
          </cell>
          <cell r="G40">
            <v>11</v>
          </cell>
          <cell r="H40">
            <v>0</v>
          </cell>
          <cell r="I40">
            <v>0</v>
          </cell>
          <cell r="J40">
            <v>11</v>
          </cell>
          <cell r="K40">
            <v>0</v>
          </cell>
          <cell r="L40" t="str">
            <v>NO OFERTADO</v>
          </cell>
          <cell r="N40" t="e">
            <v>#N/A</v>
          </cell>
          <cell r="O40">
            <v>260000</v>
          </cell>
        </row>
        <row r="41">
          <cell r="E41" t="str">
            <v>IMPLANTE MIDPAR Nº18 *</v>
          </cell>
          <cell r="F41">
            <v>0</v>
          </cell>
          <cell r="G41">
            <v>3</v>
          </cell>
          <cell r="H41">
            <v>0</v>
          </cell>
          <cell r="I41">
            <v>0</v>
          </cell>
          <cell r="J41">
            <v>3</v>
          </cell>
          <cell r="K41">
            <v>0</v>
          </cell>
          <cell r="L41" t="str">
            <v>NO OFERTADO</v>
          </cell>
          <cell r="N41" t="e">
            <v>#N/A</v>
          </cell>
          <cell r="O41">
            <v>52200</v>
          </cell>
        </row>
        <row r="42">
          <cell r="E42" t="str">
            <v>IMPLANTES INTRAOCULAR SILICON x 14 Y 18MM (ESFERAS)</v>
          </cell>
          <cell r="F42">
            <v>0</v>
          </cell>
          <cell r="G42">
            <v>4</v>
          </cell>
          <cell r="H42">
            <v>0</v>
          </cell>
          <cell r="I42">
            <v>0</v>
          </cell>
          <cell r="J42">
            <v>4</v>
          </cell>
          <cell r="K42">
            <v>0</v>
          </cell>
          <cell r="L42" t="str">
            <v>NO OFERTADO</v>
          </cell>
          <cell r="N42" t="e">
            <v>#N/A</v>
          </cell>
          <cell r="O42">
            <v>63000</v>
          </cell>
        </row>
        <row r="43">
          <cell r="E43" t="str">
            <v>IMPLANTES RETINALES</v>
          </cell>
          <cell r="F43">
            <v>0</v>
          </cell>
          <cell r="G43">
            <v>4</v>
          </cell>
          <cell r="H43">
            <v>0</v>
          </cell>
          <cell r="I43">
            <v>0</v>
          </cell>
          <cell r="J43">
            <v>4</v>
          </cell>
          <cell r="K43">
            <v>0</v>
          </cell>
          <cell r="L43" t="str">
            <v>NO OFERTADO</v>
          </cell>
          <cell r="N43" t="e">
            <v>#N/A</v>
          </cell>
          <cell r="O43">
            <v>29000</v>
          </cell>
        </row>
        <row r="44">
          <cell r="E44" t="str">
            <v>INTUBACION LAGRIMAL SET CRAWFOR</v>
          </cell>
          <cell r="F44">
            <v>0</v>
          </cell>
          <cell r="G44">
            <v>19</v>
          </cell>
          <cell r="H44">
            <v>0</v>
          </cell>
          <cell r="I44">
            <v>0</v>
          </cell>
          <cell r="J44">
            <v>19</v>
          </cell>
          <cell r="K44">
            <v>0</v>
          </cell>
          <cell r="L44" t="str">
            <v>NO OFERTADO</v>
          </cell>
          <cell r="N44" t="e">
            <v>#N/A</v>
          </cell>
          <cell r="O44">
            <v>110200</v>
          </cell>
        </row>
        <row r="45">
          <cell r="E45" t="str">
            <v>LENTE INTRAOCULAR  DIFERENTES DIOPTRIAS ESCLERAL</v>
          </cell>
          <cell r="F45">
            <v>0</v>
          </cell>
          <cell r="G45">
            <v>3</v>
          </cell>
          <cell r="H45">
            <v>0</v>
          </cell>
          <cell r="I45">
            <v>0</v>
          </cell>
          <cell r="J45">
            <v>3</v>
          </cell>
          <cell r="K45">
            <v>0</v>
          </cell>
          <cell r="L45" t="str">
            <v>NO OFERTADO</v>
          </cell>
          <cell r="N45" t="e">
            <v>#N/A</v>
          </cell>
          <cell r="O45">
            <v>90000</v>
          </cell>
        </row>
        <row r="46">
          <cell r="E46" t="str">
            <v>LENTE INTRAOCULAR  PLEGABLE DIFERENTES DIOPTRIAS</v>
          </cell>
          <cell r="F46">
            <v>0</v>
          </cell>
          <cell r="G46">
            <v>109</v>
          </cell>
          <cell r="H46">
            <v>0</v>
          </cell>
          <cell r="I46">
            <v>0</v>
          </cell>
          <cell r="J46">
            <v>109</v>
          </cell>
          <cell r="K46">
            <v>0</v>
          </cell>
          <cell r="L46" t="str">
            <v>NO OFERTADO</v>
          </cell>
          <cell r="N46" t="e">
            <v>#N/A</v>
          </cell>
          <cell r="O46">
            <v>50000</v>
          </cell>
        </row>
        <row r="47">
          <cell r="E47" t="str">
            <v>LENTE INTRAOCULAR ARTISAN DE AFAQUIA</v>
          </cell>
          <cell r="F47">
            <v>0</v>
          </cell>
          <cell r="G47">
            <v>9</v>
          </cell>
          <cell r="H47">
            <v>0</v>
          </cell>
          <cell r="I47">
            <v>0</v>
          </cell>
          <cell r="J47">
            <v>9</v>
          </cell>
          <cell r="K47">
            <v>0</v>
          </cell>
          <cell r="L47" t="str">
            <v>NO OFERTADO</v>
          </cell>
          <cell r="N47" t="e">
            <v>#N/A</v>
          </cell>
          <cell r="O47">
            <v>377000</v>
          </cell>
        </row>
        <row r="48">
          <cell r="E48" t="str">
            <v>LENTE INTRAOCULAR ESCLERAL K 118,8 P 10D</v>
          </cell>
          <cell r="F48">
            <v>0</v>
          </cell>
          <cell r="G48">
            <v>4</v>
          </cell>
          <cell r="H48">
            <v>0</v>
          </cell>
          <cell r="I48">
            <v>0</v>
          </cell>
          <cell r="J48">
            <v>4</v>
          </cell>
          <cell r="K48">
            <v>0</v>
          </cell>
          <cell r="L48" t="str">
            <v>NO OFERTADO</v>
          </cell>
          <cell r="N48" t="e">
            <v>#N/A</v>
          </cell>
          <cell r="O48">
            <v>100000</v>
          </cell>
        </row>
        <row r="49">
          <cell r="E49" t="str">
            <v>LENTE INTRAOCULAR ESCLERAL RIGIDO DIFERENTES DIOPTRIAS</v>
          </cell>
          <cell r="F49">
            <v>0</v>
          </cell>
          <cell r="G49">
            <v>6</v>
          </cell>
          <cell r="H49">
            <v>0</v>
          </cell>
          <cell r="I49">
            <v>0</v>
          </cell>
          <cell r="J49">
            <v>6</v>
          </cell>
          <cell r="K49">
            <v>0</v>
          </cell>
          <cell r="L49" t="str">
            <v>NO OFERTADO</v>
          </cell>
          <cell r="N49" t="e">
            <v>#N/A</v>
          </cell>
          <cell r="O49">
            <v>100000</v>
          </cell>
        </row>
        <row r="50">
          <cell r="E50" t="str">
            <v>LENTE INTRAOCULAR PLEGABLE 3 PIEZAS DIFERENTES DIOPTRIAS</v>
          </cell>
          <cell r="F50">
            <v>0</v>
          </cell>
          <cell r="G50">
            <v>25</v>
          </cell>
          <cell r="H50">
            <v>0</v>
          </cell>
          <cell r="I50">
            <v>0</v>
          </cell>
          <cell r="J50">
            <v>25</v>
          </cell>
          <cell r="K50">
            <v>0</v>
          </cell>
          <cell r="L50" t="str">
            <v>NO OFERTADO</v>
          </cell>
          <cell r="N50" t="e">
            <v>#N/A</v>
          </cell>
          <cell r="O50">
            <v>200000</v>
          </cell>
        </row>
        <row r="51">
          <cell r="E51" t="str">
            <v>LENTE INTRAOCULAR PLEGABLE 3 PIEZAS DIFERENTES DIOPTRIAS -poderes bajos-</v>
          </cell>
          <cell r="F51">
            <v>0</v>
          </cell>
          <cell r="G51">
            <v>8</v>
          </cell>
          <cell r="H51">
            <v>0</v>
          </cell>
          <cell r="I51">
            <v>0</v>
          </cell>
          <cell r="J51">
            <v>8</v>
          </cell>
          <cell r="K51">
            <v>0</v>
          </cell>
          <cell r="L51" t="str">
            <v>NO OFERTADO</v>
          </cell>
          <cell r="N51" t="e">
            <v>#N/A</v>
          </cell>
          <cell r="O51">
            <v>280000</v>
          </cell>
        </row>
        <row r="52">
          <cell r="E52" t="str">
            <v>LENTE INTRAOCULAR RIGIDO DIFERENTES DIOPTRIAS</v>
          </cell>
          <cell r="F52">
            <v>0</v>
          </cell>
          <cell r="G52">
            <v>42</v>
          </cell>
          <cell r="H52">
            <v>68</v>
          </cell>
          <cell r="I52">
            <v>0</v>
          </cell>
          <cell r="J52">
            <v>110</v>
          </cell>
          <cell r="K52">
            <v>0</v>
          </cell>
          <cell r="L52" t="str">
            <v>NO OFERTADO</v>
          </cell>
          <cell r="N52" t="e">
            <v>#N/A</v>
          </cell>
          <cell r="O52">
            <v>22000</v>
          </cell>
        </row>
        <row r="53">
          <cell r="E53" t="str">
            <v>LENTE SUTURABLE A ESCLERA K 118,8 P 23,0</v>
          </cell>
          <cell r="F53">
            <v>0</v>
          </cell>
          <cell r="G53">
            <v>4</v>
          </cell>
          <cell r="H53">
            <v>0</v>
          </cell>
          <cell r="I53">
            <v>0</v>
          </cell>
          <cell r="J53">
            <v>4</v>
          </cell>
          <cell r="K53">
            <v>0</v>
          </cell>
          <cell r="L53" t="str">
            <v>NO OFERTADO</v>
          </cell>
          <cell r="N53" t="e">
            <v>#N/A</v>
          </cell>
          <cell r="O53">
            <v>100000</v>
          </cell>
        </row>
        <row r="54">
          <cell r="E54" t="str">
            <v>MICROESPONJA OFTALMICA</v>
          </cell>
          <cell r="F54">
            <v>0</v>
          </cell>
          <cell r="G54">
            <v>90</v>
          </cell>
          <cell r="H54">
            <v>336</v>
          </cell>
          <cell r="I54">
            <v>0</v>
          </cell>
          <cell r="J54">
            <v>426</v>
          </cell>
          <cell r="K54">
            <v>0</v>
          </cell>
          <cell r="L54" t="str">
            <v>NO OFERTADO</v>
          </cell>
          <cell r="N54" t="e">
            <v>#N/A</v>
          </cell>
          <cell r="O54">
            <v>480</v>
          </cell>
        </row>
        <row r="55">
          <cell r="E55" t="str">
            <v>PERFLUORO CARBONO</v>
          </cell>
          <cell r="F55" t="str">
            <v>PERFLURODECALINA LIQUIDO ESTERIL X 5 ML  EN JERINGA PRELLENA</v>
          </cell>
          <cell r="G55">
            <v>50</v>
          </cell>
          <cell r="H55">
            <v>0</v>
          </cell>
          <cell r="I55">
            <v>0</v>
          </cell>
          <cell r="J55">
            <v>50</v>
          </cell>
          <cell r="K55">
            <v>0</v>
          </cell>
          <cell r="L55" t="str">
            <v>NO OFERTADO</v>
          </cell>
          <cell r="N55" t="e">
            <v>#N/A</v>
          </cell>
          <cell r="O55">
            <v>110000</v>
          </cell>
        </row>
        <row r="56">
          <cell r="E56" t="str">
            <v>PROTESIS OCULAR PERSONALIZADA</v>
          </cell>
          <cell r="F56">
            <v>0</v>
          </cell>
          <cell r="G56">
            <v>11</v>
          </cell>
          <cell r="H56">
            <v>0</v>
          </cell>
          <cell r="I56">
            <v>0</v>
          </cell>
          <cell r="J56">
            <v>11</v>
          </cell>
          <cell r="K56">
            <v>0</v>
          </cell>
          <cell r="L56" t="str">
            <v>NO OFERTADO</v>
          </cell>
          <cell r="N56" t="e">
            <v>#N/A</v>
          </cell>
          <cell r="O56">
            <v>550000</v>
          </cell>
        </row>
        <row r="57">
          <cell r="E57" t="str">
            <v>RETRACTOR DE IRIS DESECHABLE*</v>
          </cell>
          <cell r="F57">
            <v>0</v>
          </cell>
          <cell r="G57">
            <v>9</v>
          </cell>
          <cell r="H57">
            <v>0</v>
          </cell>
          <cell r="I57">
            <v>0</v>
          </cell>
          <cell r="J57">
            <v>9</v>
          </cell>
          <cell r="K57">
            <v>0</v>
          </cell>
          <cell r="L57" t="str">
            <v>NO OFERTADO</v>
          </cell>
          <cell r="N57" t="e">
            <v>#N/A</v>
          </cell>
          <cell r="O57">
            <v>5568</v>
          </cell>
        </row>
        <row r="58">
          <cell r="E58" t="str">
            <v>RETRACTOR DE IRIS REUTILIZABLE*</v>
          </cell>
          <cell r="F58">
            <v>0</v>
          </cell>
          <cell r="G58">
            <v>30</v>
          </cell>
          <cell r="H58">
            <v>0</v>
          </cell>
          <cell r="I58">
            <v>0</v>
          </cell>
          <cell r="J58">
            <v>30</v>
          </cell>
          <cell r="K58">
            <v>0</v>
          </cell>
          <cell r="L58" t="str">
            <v>NO OFERTADO</v>
          </cell>
          <cell r="N58" t="e">
            <v>#N/A</v>
          </cell>
          <cell r="O58">
            <v>81200</v>
          </cell>
        </row>
        <row r="59">
          <cell r="E59" t="str">
            <v>SET INTUBACION LAGRIMAL PEDIATRICO</v>
          </cell>
          <cell r="F59">
            <v>0</v>
          </cell>
          <cell r="G59">
            <v>3</v>
          </cell>
          <cell r="H59">
            <v>0</v>
          </cell>
          <cell r="I59">
            <v>0</v>
          </cell>
          <cell r="J59">
            <v>3</v>
          </cell>
          <cell r="K59">
            <v>0</v>
          </cell>
          <cell r="L59" t="str">
            <v>NO OFERTADO</v>
          </cell>
          <cell r="N59" t="e">
            <v>#N/A</v>
          </cell>
          <cell r="O59">
            <v>110200</v>
          </cell>
        </row>
        <row r="60">
          <cell r="E60" t="str">
            <v>TREPANO 7.75 mm</v>
          </cell>
          <cell r="F60">
            <v>0</v>
          </cell>
          <cell r="G60">
            <v>2</v>
          </cell>
          <cell r="H60">
            <v>0</v>
          </cell>
          <cell r="I60">
            <v>0</v>
          </cell>
          <cell r="J60">
            <v>2</v>
          </cell>
          <cell r="K60">
            <v>0</v>
          </cell>
          <cell r="L60" t="str">
            <v>NO OFERTADO</v>
          </cell>
          <cell r="N60" t="e">
            <v>#N/A</v>
          </cell>
          <cell r="O60">
            <v>214600</v>
          </cell>
        </row>
        <row r="61">
          <cell r="E61" t="str">
            <v>VALVULA REGULADORA GLAUCOMA FP7</v>
          </cell>
          <cell r="F61">
            <v>0</v>
          </cell>
          <cell r="G61">
            <v>11</v>
          </cell>
          <cell r="H61">
            <v>0</v>
          </cell>
          <cell r="I61">
            <v>0</v>
          </cell>
          <cell r="J61">
            <v>11</v>
          </cell>
          <cell r="K61">
            <v>0</v>
          </cell>
          <cell r="L61" t="str">
            <v>NO OFERTADO</v>
          </cell>
          <cell r="N61" t="e">
            <v>#N/A</v>
          </cell>
          <cell r="O61">
            <v>1050000</v>
          </cell>
        </row>
        <row r="62">
          <cell r="E62" t="str">
            <v>KIT BIOPSIA TRANSPEDICULAR (INCLUYE AGUJA INTRODUCTOR PTA BISEL)</v>
          </cell>
          <cell r="F62">
            <v>0</v>
          </cell>
          <cell r="G62">
            <v>2</v>
          </cell>
          <cell r="H62">
            <v>0</v>
          </cell>
          <cell r="I62">
            <v>0</v>
          </cell>
          <cell r="J62">
            <v>2</v>
          </cell>
          <cell r="K62">
            <v>0</v>
          </cell>
          <cell r="L62" t="str">
            <v>NO OFERTADO</v>
          </cell>
          <cell r="N62" t="e">
            <v>#N/A</v>
          </cell>
          <cell r="O62">
            <v>671292</v>
          </cell>
        </row>
        <row r="63">
          <cell r="E63" t="str">
            <v>MATRIZ HEMOSTATICA DE ALTA VISCOSIDAD CON TROMBINA -FLOSEAL-</v>
          </cell>
          <cell r="F63">
            <v>0</v>
          </cell>
          <cell r="G63">
            <v>46</v>
          </cell>
          <cell r="H63">
            <v>0</v>
          </cell>
          <cell r="I63">
            <v>0</v>
          </cell>
          <cell r="J63">
            <v>46</v>
          </cell>
          <cell r="K63">
            <v>0</v>
          </cell>
          <cell r="L63" t="str">
            <v>NO OFERTADO</v>
          </cell>
          <cell r="N63" t="e">
            <v>#N/A</v>
          </cell>
          <cell r="O63">
            <v>758660</v>
          </cell>
        </row>
        <row r="64">
          <cell r="E64" t="str">
            <v>SET DE ACCES. PARA DISCOGRAFIA Y NUCLEOLISIS CON EQUIPO PARA RADIOFRECUENCIA CON CANULAS</v>
          </cell>
          <cell r="F64">
            <v>0</v>
          </cell>
          <cell r="G64">
            <v>2</v>
          </cell>
          <cell r="H64">
            <v>0</v>
          </cell>
          <cell r="I64">
            <v>0</v>
          </cell>
          <cell r="J64">
            <v>2</v>
          </cell>
          <cell r="K64">
            <v>0</v>
          </cell>
          <cell r="L64" t="str">
            <v>NO OFERTADO</v>
          </cell>
          <cell r="N64" t="e">
            <v>#N/A</v>
          </cell>
          <cell r="O64">
            <v>1044000</v>
          </cell>
        </row>
        <row r="65">
          <cell r="E65" t="str">
            <v>STENT CEREBRAL</v>
          </cell>
          <cell r="F65">
            <v>0</v>
          </cell>
          <cell r="G65">
            <v>2</v>
          </cell>
          <cell r="H65">
            <v>0</v>
          </cell>
          <cell r="I65">
            <v>0</v>
          </cell>
          <cell r="J65">
            <v>2</v>
          </cell>
          <cell r="K65">
            <v>0</v>
          </cell>
          <cell r="L65" t="str">
            <v>NO OFERTADO</v>
          </cell>
          <cell r="N65" t="e">
            <v>#N/A</v>
          </cell>
          <cell r="O65">
            <v>5730000</v>
          </cell>
        </row>
        <row r="66">
          <cell r="E66" t="str">
            <v>AGUJA PARA INYECCION ENDOSCOPICA 3.7Fr * 35cm</v>
          </cell>
          <cell r="F66">
            <v>0</v>
          </cell>
          <cell r="G66">
            <v>4</v>
          </cell>
          <cell r="H66">
            <v>0</v>
          </cell>
          <cell r="I66">
            <v>0</v>
          </cell>
          <cell r="J66">
            <v>4</v>
          </cell>
          <cell r="K66">
            <v>0</v>
          </cell>
          <cell r="L66" t="str">
            <v>NO OFERTADO</v>
          </cell>
          <cell r="N66" t="e">
            <v>#N/A</v>
          </cell>
          <cell r="O66">
            <v>150800</v>
          </cell>
        </row>
        <row r="67">
          <cell r="E67" t="str">
            <v>BALON DE DILATACION DE COLON 20 mm x 60 Fr</v>
          </cell>
          <cell r="F67" t="str">
            <v>Balones de dilatación esófagica, pilórico-colónico y dispositivo de hinchado Manguera 20mm x 5,5cm (50 psi - 3,5 atm)</v>
          </cell>
          <cell r="G67">
            <v>4</v>
          </cell>
          <cell r="H67">
            <v>0</v>
          </cell>
          <cell r="I67">
            <v>0</v>
          </cell>
          <cell r="J67">
            <v>4</v>
          </cell>
          <cell r="K67">
            <v>0</v>
          </cell>
          <cell r="L67" t="str">
            <v>NO OFERTADO</v>
          </cell>
          <cell r="N67" t="e">
            <v>#N/A</v>
          </cell>
          <cell r="O67">
            <v>467480</v>
          </cell>
        </row>
        <row r="68">
          <cell r="E68" t="str">
            <v>BALON DE DILATACION DE ESOFAGO 12 ó 13.5 x 8 cm -HERCULES-</v>
          </cell>
          <cell r="F68">
            <v>0</v>
          </cell>
          <cell r="G68">
            <v>6</v>
          </cell>
          <cell r="H68">
            <v>0</v>
          </cell>
          <cell r="I68">
            <v>0</v>
          </cell>
          <cell r="J68">
            <v>6</v>
          </cell>
          <cell r="K68">
            <v>0</v>
          </cell>
          <cell r="L68" t="str">
            <v>NO OFERTADO</v>
          </cell>
          <cell r="N68" t="e">
            <v>#N/A</v>
          </cell>
          <cell r="O68">
            <v>603200</v>
          </cell>
        </row>
        <row r="69">
          <cell r="E69" t="str">
            <v>CATETER ESOFAGICO 18D 10L x 7 RECUBIERTO</v>
          </cell>
          <cell r="F69">
            <v>0</v>
          </cell>
          <cell r="G69">
            <v>4</v>
          </cell>
          <cell r="H69">
            <v>0</v>
          </cell>
          <cell r="I69">
            <v>0</v>
          </cell>
          <cell r="J69">
            <v>4</v>
          </cell>
          <cell r="K69">
            <v>0</v>
          </cell>
          <cell r="L69" t="str">
            <v>NO OFERTADO</v>
          </cell>
          <cell r="N69" t="e">
            <v>#N/A</v>
          </cell>
          <cell r="O69">
            <v>1900000</v>
          </cell>
        </row>
        <row r="70">
          <cell r="E70" t="str">
            <v>ENDOCLIPS DEVICE PREMONTADO GASTROENTEROLOGIA</v>
          </cell>
          <cell r="F70">
            <v>0</v>
          </cell>
          <cell r="G70">
            <v>23</v>
          </cell>
          <cell r="H70">
            <v>0</v>
          </cell>
          <cell r="I70">
            <v>0</v>
          </cell>
          <cell r="J70">
            <v>23</v>
          </cell>
          <cell r="K70">
            <v>0</v>
          </cell>
          <cell r="L70" t="str">
            <v>NO OFERTADO</v>
          </cell>
          <cell r="N70" t="e">
            <v>#N/A</v>
          </cell>
          <cell r="O70">
            <v>230000</v>
          </cell>
        </row>
        <row r="71">
          <cell r="E71" t="str">
            <v>EQUIPO CATETER LIGADURA DE VARICES ESOFAGICAS</v>
          </cell>
          <cell r="F71">
            <v>0</v>
          </cell>
          <cell r="G71">
            <v>25</v>
          </cell>
          <cell r="H71">
            <v>2</v>
          </cell>
          <cell r="I71">
            <v>0</v>
          </cell>
          <cell r="J71">
            <v>27</v>
          </cell>
          <cell r="K71">
            <v>0</v>
          </cell>
          <cell r="L71" t="str">
            <v>NO OFERTADO</v>
          </cell>
          <cell r="N71" t="e">
            <v>#N/A</v>
          </cell>
          <cell r="O71">
            <v>550000</v>
          </cell>
        </row>
        <row r="72">
          <cell r="E72" t="str">
            <v>PROTESIS BILIAR PBD-210-0709</v>
          </cell>
          <cell r="F72">
            <v>0</v>
          </cell>
          <cell r="G72">
            <v>20</v>
          </cell>
          <cell r="H72">
            <v>0</v>
          </cell>
          <cell r="I72">
            <v>0</v>
          </cell>
          <cell r="J72">
            <v>20</v>
          </cell>
          <cell r="K72">
            <v>0</v>
          </cell>
          <cell r="L72" t="str">
            <v>NO OFERTADO</v>
          </cell>
          <cell r="N72" t="e">
            <v>#N/A</v>
          </cell>
          <cell r="O72">
            <v>155000</v>
          </cell>
        </row>
        <row r="73">
          <cell r="E73" t="str">
            <v>BOLSA ENEMA 1500 mL</v>
          </cell>
          <cell r="F73">
            <v>0</v>
          </cell>
          <cell r="G73">
            <v>5</v>
          </cell>
          <cell r="H73">
            <v>0</v>
          </cell>
          <cell r="I73">
            <v>0</v>
          </cell>
          <cell r="J73">
            <v>5</v>
          </cell>
          <cell r="K73">
            <v>0</v>
          </cell>
          <cell r="L73" t="str">
            <v>NO OFERTADO</v>
          </cell>
          <cell r="N73" t="e">
            <v>#N/A</v>
          </cell>
          <cell r="O73">
            <v>13200.8</v>
          </cell>
        </row>
        <row r="74">
          <cell r="E74" t="str">
            <v>EXTENSION DE ANESTESIA NEONATAL DE 2 VIAS</v>
          </cell>
          <cell r="F74">
            <v>0</v>
          </cell>
          <cell r="G74">
            <v>150</v>
          </cell>
          <cell r="H74">
            <v>180</v>
          </cell>
          <cell r="I74">
            <v>0</v>
          </cell>
          <cell r="J74">
            <v>330</v>
          </cell>
          <cell r="K74">
            <v>0</v>
          </cell>
          <cell r="L74" t="str">
            <v>NO OFERTADO</v>
          </cell>
          <cell r="N74" t="e">
            <v>#N/A</v>
          </cell>
          <cell r="O74">
            <v>2000</v>
          </cell>
        </row>
        <row r="75">
          <cell r="E75" t="str">
            <v>CINTA UMBILICAL 0.30 x 45cm</v>
          </cell>
          <cell r="F75">
            <v>0</v>
          </cell>
          <cell r="G75">
            <v>25</v>
          </cell>
          <cell r="H75">
            <v>30</v>
          </cell>
          <cell r="I75">
            <v>0</v>
          </cell>
          <cell r="J75">
            <v>55</v>
          </cell>
          <cell r="K75">
            <v>0</v>
          </cell>
          <cell r="L75" t="str">
            <v>NO OFERTADO</v>
          </cell>
          <cell r="N75" t="e">
            <v>#N/A</v>
          </cell>
          <cell r="O75">
            <v>4079</v>
          </cell>
        </row>
        <row r="76">
          <cell r="E76" t="str">
            <v>PARCHE ELECTRODO MARCAPASO TRANSITORIO -PAR-</v>
          </cell>
          <cell r="F76">
            <v>0</v>
          </cell>
          <cell r="G76">
            <v>30</v>
          </cell>
          <cell r="H76">
            <v>0</v>
          </cell>
          <cell r="I76">
            <v>0</v>
          </cell>
          <cell r="J76">
            <v>30</v>
          </cell>
          <cell r="K76">
            <v>0</v>
          </cell>
          <cell r="L76" t="str">
            <v>NO OFERTADO</v>
          </cell>
          <cell r="N76" t="e">
            <v>#N/A</v>
          </cell>
          <cell r="O76">
            <v>208800</v>
          </cell>
        </row>
        <row r="77">
          <cell r="E77" t="str">
            <v>CLIPS HEMO LOK MLX C -CARTUCHO x 6 CLIPS-</v>
          </cell>
          <cell r="F77">
            <v>0</v>
          </cell>
          <cell r="G77">
            <v>50</v>
          </cell>
          <cell r="H77">
            <v>0</v>
          </cell>
          <cell r="I77">
            <v>0</v>
          </cell>
          <cell r="J77">
            <v>50</v>
          </cell>
          <cell r="K77">
            <v>0</v>
          </cell>
          <cell r="L77" t="str">
            <v>NO OFERTADO</v>
          </cell>
          <cell r="N77" t="e">
            <v>#N/A</v>
          </cell>
          <cell r="O77">
            <v>114500</v>
          </cell>
        </row>
        <row r="78">
          <cell r="E78" t="str">
            <v>CLIPS HEM-O-LOK XL</v>
          </cell>
          <cell r="F78">
            <v>0</v>
          </cell>
          <cell r="G78">
            <v>10</v>
          </cell>
          <cell r="H78">
            <v>0</v>
          </cell>
          <cell r="I78">
            <v>0</v>
          </cell>
          <cell r="J78">
            <v>10</v>
          </cell>
          <cell r="K78">
            <v>0</v>
          </cell>
          <cell r="L78" t="str">
            <v>NO OFERTADO</v>
          </cell>
          <cell r="N78" t="e">
            <v>#N/A</v>
          </cell>
          <cell r="O78">
            <v>164500</v>
          </cell>
        </row>
        <row r="79">
          <cell r="E79" t="str">
            <v>CMR VURDEX (COPOLIMERO DE DEXTRANOMERO MAS ACIDO HIALURONICO) AMP 15MG</v>
          </cell>
          <cell r="F79">
            <v>0</v>
          </cell>
          <cell r="G79">
            <v>2</v>
          </cell>
          <cell r="H79">
            <v>0</v>
          </cell>
          <cell r="I79">
            <v>0</v>
          </cell>
          <cell r="J79">
            <v>2</v>
          </cell>
          <cell r="K79">
            <v>0</v>
          </cell>
          <cell r="L79" t="str">
            <v>NO OFERTADO</v>
          </cell>
          <cell r="N79" t="e">
            <v>#N/A</v>
          </cell>
          <cell r="O79">
            <v>750000</v>
          </cell>
        </row>
        <row r="80">
          <cell r="E80" t="str">
            <v>KIT PARA TRAQUEOSTOMIA PERCUTANEO*</v>
          </cell>
          <cell r="F80">
            <v>0</v>
          </cell>
          <cell r="G80">
            <v>41</v>
          </cell>
          <cell r="H80">
            <v>0</v>
          </cell>
          <cell r="I80">
            <v>0</v>
          </cell>
          <cell r="J80">
            <v>41</v>
          </cell>
          <cell r="K80">
            <v>0</v>
          </cell>
          <cell r="L80" t="str">
            <v>NO OFERTADO</v>
          </cell>
          <cell r="N80" t="e">
            <v>#N/A</v>
          </cell>
          <cell r="O80">
            <v>650000</v>
          </cell>
        </row>
        <row r="81">
          <cell r="E81" t="str">
            <v>MALLA MINIMAMENTE INVASIVA ANTERIROR</v>
          </cell>
          <cell r="F81" t="str">
            <v>CONSIGNACION</v>
          </cell>
          <cell r="G81">
            <v>4</v>
          </cell>
          <cell r="H81">
            <v>0</v>
          </cell>
          <cell r="I81">
            <v>0</v>
          </cell>
          <cell r="J81">
            <v>4</v>
          </cell>
          <cell r="K81">
            <v>0</v>
          </cell>
          <cell r="L81" t="str">
            <v>NO OFERTADO</v>
          </cell>
          <cell r="N81" t="e">
            <v>#N/A</v>
          </cell>
          <cell r="O81">
            <v>2197000</v>
          </cell>
        </row>
        <row r="82">
          <cell r="E82" t="str">
            <v>MALLA MINIMAMENTE INVASIVA POSTERIOR</v>
          </cell>
          <cell r="F82" t="str">
            <v>CONSIGNACION</v>
          </cell>
          <cell r="G82">
            <v>4</v>
          </cell>
          <cell r="H82">
            <v>0</v>
          </cell>
          <cell r="I82">
            <v>0</v>
          </cell>
          <cell r="J82">
            <v>4</v>
          </cell>
          <cell r="K82">
            <v>0</v>
          </cell>
          <cell r="L82" t="str">
            <v>NO OFERTADO</v>
          </cell>
          <cell r="N82" t="e">
            <v>#N/A</v>
          </cell>
          <cell r="O82">
            <v>2197000</v>
          </cell>
        </row>
        <row r="83">
          <cell r="E83" t="str">
            <v>TIRAS DE FLUORESCEINA</v>
          </cell>
          <cell r="F83">
            <v>0</v>
          </cell>
          <cell r="G83">
            <v>2425</v>
          </cell>
          <cell r="H83">
            <v>0</v>
          </cell>
          <cell r="I83">
            <v>0</v>
          </cell>
          <cell r="J83">
            <v>2425</v>
          </cell>
          <cell r="K83">
            <v>0</v>
          </cell>
          <cell r="L83" t="str">
            <v>NO OFERTADO</v>
          </cell>
          <cell r="N83" t="e">
            <v>#N/A</v>
          </cell>
          <cell r="O83">
            <v>250</v>
          </cell>
        </row>
        <row r="84">
          <cell r="E84" t="str">
            <v>TREPANO 7.50 mm</v>
          </cell>
          <cell r="F84">
            <v>0</v>
          </cell>
          <cell r="G84">
            <v>6</v>
          </cell>
          <cell r="H84">
            <v>0</v>
          </cell>
          <cell r="I84">
            <v>0</v>
          </cell>
          <cell r="J84">
            <v>6</v>
          </cell>
          <cell r="K84">
            <v>0</v>
          </cell>
          <cell r="L84" t="str">
            <v>NO OFERTADO</v>
          </cell>
          <cell r="N84" t="e">
            <v>#N/A</v>
          </cell>
          <cell r="O84">
            <v>214600.6</v>
          </cell>
        </row>
        <row r="85">
          <cell r="E85" t="str">
            <v>PROTESIS NASAL SILICONA</v>
          </cell>
          <cell r="F85">
            <v>0</v>
          </cell>
          <cell r="G85">
            <v>4</v>
          </cell>
          <cell r="H85">
            <v>0</v>
          </cell>
          <cell r="I85">
            <v>0</v>
          </cell>
          <cell r="J85">
            <v>4</v>
          </cell>
          <cell r="K85">
            <v>0</v>
          </cell>
          <cell r="L85" t="str">
            <v>NO OFERTADO</v>
          </cell>
          <cell r="N85" t="e">
            <v>#N/A</v>
          </cell>
          <cell r="O85">
            <v>6000000</v>
          </cell>
        </row>
        <row r="86">
          <cell r="E86" t="str">
            <v xml:space="preserve">KIT APOSITO PVA 10X7.5X1 </v>
          </cell>
          <cell r="F86" t="str">
            <v>Apoyo tecnológico: Bombas generadoras de vacío con sistema de doble filtración. Batería con duración de 24-48horas. Dispositivo para cicatrización asistida por vacío. Reservorios con gelificante para exhudado y filtro o dispositivo para control de olores.</v>
          </cell>
          <cell r="G86">
            <v>29</v>
          </cell>
          <cell r="H86">
            <v>0</v>
          </cell>
          <cell r="I86">
            <v>0</v>
          </cell>
          <cell r="J86">
            <v>29</v>
          </cell>
          <cell r="K86">
            <v>0</v>
          </cell>
          <cell r="L86" t="str">
            <v>NO OFERTADO</v>
          </cell>
          <cell r="N86" t="e">
            <v>#N/A</v>
          </cell>
          <cell r="O86">
            <v>76988</v>
          </cell>
        </row>
        <row r="87">
          <cell r="E87" t="str">
            <v>MONOFILAMENTO POLIPROPILENO 1/0 AC 24mm / 3/8 c</v>
          </cell>
          <cell r="F87">
            <v>0</v>
          </cell>
          <cell r="G87">
            <v>0</v>
          </cell>
          <cell r="H87">
            <v>25</v>
          </cell>
          <cell r="I87">
            <v>0</v>
          </cell>
          <cell r="J87">
            <v>25</v>
          </cell>
          <cell r="K87">
            <v>0</v>
          </cell>
          <cell r="L87" t="str">
            <v>NO OFERTADO</v>
          </cell>
          <cell r="N87" t="e">
            <v>#N/A</v>
          </cell>
          <cell r="O87">
            <v>7086</v>
          </cell>
        </row>
        <row r="88">
          <cell r="E88" t="str">
            <v>MONOFILAMENTO POLIPROPILENO 10/0 Aguja Recta (Cirugia oftalmica)</v>
          </cell>
          <cell r="F88">
            <v>0</v>
          </cell>
          <cell r="G88">
            <v>10</v>
          </cell>
          <cell r="H88">
            <v>0</v>
          </cell>
          <cell r="I88">
            <v>0</v>
          </cell>
          <cell r="J88">
            <v>10</v>
          </cell>
          <cell r="K88">
            <v>0</v>
          </cell>
          <cell r="L88" t="str">
            <v>NO OFERTADO</v>
          </cell>
          <cell r="N88" t="e">
            <v>#N/A</v>
          </cell>
          <cell r="O88">
            <v>5539</v>
          </cell>
        </row>
        <row r="89">
          <cell r="E89" t="str">
            <v>MONOFILAMENTO POLIPROPILENO 10/0 DOBLE AGUJA, RECTA 18 mm CURVA 4.5 mm 7/16, 0.14 Diam</v>
          </cell>
          <cell r="F89">
            <v>0</v>
          </cell>
          <cell r="G89">
            <v>10</v>
          </cell>
          <cell r="H89">
            <v>0</v>
          </cell>
          <cell r="I89">
            <v>0</v>
          </cell>
          <cell r="J89">
            <v>10</v>
          </cell>
          <cell r="K89">
            <v>0</v>
          </cell>
          <cell r="L89" t="str">
            <v>NO OFERTADO</v>
          </cell>
          <cell r="N89" t="e">
            <v>#N/A</v>
          </cell>
          <cell r="O89">
            <v>47318.080000000002</v>
          </cell>
        </row>
        <row r="90">
          <cell r="E90" t="str">
            <v>CANULA DE CANULACION VENOSA</v>
          </cell>
          <cell r="F90">
            <v>0</v>
          </cell>
          <cell r="G90">
            <v>25</v>
          </cell>
          <cell r="H90">
            <v>0</v>
          </cell>
          <cell r="I90">
            <v>0</v>
          </cell>
          <cell r="J90">
            <v>25</v>
          </cell>
          <cell r="K90">
            <v>0</v>
          </cell>
          <cell r="L90" t="str">
            <v>NO OFERTADO</v>
          </cell>
          <cell r="N90" t="e">
            <v>#N/A</v>
          </cell>
          <cell r="O90">
            <v>170000</v>
          </cell>
        </row>
        <row r="91">
          <cell r="E91" t="str">
            <v>CANULA DE CANULACION VENOSA PACIFICO 22</v>
          </cell>
          <cell r="F91">
            <v>0</v>
          </cell>
          <cell r="G91">
            <v>2</v>
          </cell>
          <cell r="H91">
            <v>0</v>
          </cell>
          <cell r="I91">
            <v>0</v>
          </cell>
          <cell r="J91">
            <v>2</v>
          </cell>
          <cell r="K91">
            <v>0</v>
          </cell>
          <cell r="L91" t="str">
            <v>NO OFERTADO</v>
          </cell>
          <cell r="N91" t="e">
            <v>#N/A</v>
          </cell>
          <cell r="O91">
            <v>170000</v>
          </cell>
        </row>
        <row r="92">
          <cell r="E92" t="str">
            <v>CANULA DE CANULACION VENOSA PACIFICO 24</v>
          </cell>
          <cell r="F92">
            <v>0</v>
          </cell>
          <cell r="G92">
            <v>2</v>
          </cell>
          <cell r="H92">
            <v>0</v>
          </cell>
          <cell r="I92">
            <v>0</v>
          </cell>
          <cell r="J92">
            <v>2</v>
          </cell>
          <cell r="K92">
            <v>0</v>
          </cell>
          <cell r="L92" t="str">
            <v>NO OFERTADO</v>
          </cell>
          <cell r="N92" t="e">
            <v>#N/A</v>
          </cell>
          <cell r="O92">
            <v>170000</v>
          </cell>
        </row>
        <row r="93">
          <cell r="E93" t="str">
            <v>CANULA DE CANULACION VENOSA PACIFICO 25</v>
          </cell>
          <cell r="F93">
            <v>0</v>
          </cell>
          <cell r="G93">
            <v>2</v>
          </cell>
          <cell r="H93">
            <v>0</v>
          </cell>
          <cell r="I93">
            <v>0</v>
          </cell>
          <cell r="J93">
            <v>2</v>
          </cell>
          <cell r="K93">
            <v>0</v>
          </cell>
          <cell r="L93" t="str">
            <v>NO OFERTADO</v>
          </cell>
          <cell r="N93" t="e">
            <v>#N/A</v>
          </cell>
          <cell r="O93">
            <v>170000</v>
          </cell>
        </row>
        <row r="94">
          <cell r="E94" t="str">
            <v>CANULA DE SUCCION DE RAIZ</v>
          </cell>
          <cell r="F94">
            <v>0</v>
          </cell>
          <cell r="G94">
            <v>25</v>
          </cell>
          <cell r="H94">
            <v>0</v>
          </cell>
          <cell r="I94">
            <v>0</v>
          </cell>
          <cell r="J94">
            <v>25</v>
          </cell>
          <cell r="K94">
            <v>0</v>
          </cell>
          <cell r="L94" t="str">
            <v>NO OFERTADO</v>
          </cell>
          <cell r="N94" t="e">
            <v>#N/A</v>
          </cell>
          <cell r="O94">
            <v>112500</v>
          </cell>
        </row>
        <row r="95">
          <cell r="E95" t="str">
            <v>CANULA DE SUCCION VENTRICULO IZQUIERDO</v>
          </cell>
          <cell r="F95">
            <v>0</v>
          </cell>
          <cell r="G95">
            <v>10</v>
          </cell>
          <cell r="H95">
            <v>0</v>
          </cell>
          <cell r="I95">
            <v>0</v>
          </cell>
          <cell r="J95">
            <v>10</v>
          </cell>
          <cell r="K95">
            <v>0</v>
          </cell>
          <cell r="L95" t="str">
            <v>NO OFERTADO</v>
          </cell>
          <cell r="N95" t="e">
            <v>#N/A</v>
          </cell>
          <cell r="O95">
            <v>126875</v>
          </cell>
        </row>
        <row r="96">
          <cell r="E96" t="str">
            <v>KIT DE SUTURA DE VALVULAS 3.0 GRANDE</v>
          </cell>
          <cell r="F96">
            <v>0</v>
          </cell>
          <cell r="G96">
            <v>16</v>
          </cell>
          <cell r="H96">
            <v>0</v>
          </cell>
          <cell r="I96">
            <v>0</v>
          </cell>
          <cell r="J96">
            <v>16</v>
          </cell>
          <cell r="K96">
            <v>0</v>
          </cell>
          <cell r="L96" t="str">
            <v>NO OFERTADO</v>
          </cell>
          <cell r="N96" t="e">
            <v>#N/A</v>
          </cell>
          <cell r="O96">
            <v>350000</v>
          </cell>
        </row>
        <row r="97">
          <cell r="E97" t="str">
            <v>Set calentamiento de fluidos</v>
          </cell>
          <cell r="F97" t="str">
            <v>Apoyo tecnológico: BOMBA DE CALENTAMIENTO PARA LIQUIDOS O FUIDOS ENDOVENOSOS</v>
          </cell>
          <cell r="G97">
            <v>25</v>
          </cell>
          <cell r="H97">
            <v>0</v>
          </cell>
          <cell r="I97">
            <v>0</v>
          </cell>
          <cell r="J97">
            <v>25</v>
          </cell>
          <cell r="K97">
            <v>0</v>
          </cell>
          <cell r="L97" t="str">
            <v>NO OFERTADO</v>
          </cell>
          <cell r="N97" t="e">
            <v>#N/A</v>
          </cell>
          <cell r="O97">
            <v>58000</v>
          </cell>
        </row>
        <row r="98">
          <cell r="E98" t="str">
            <v>SET  BOMBA DE CIRCULACION EXTRACORPOREA</v>
          </cell>
          <cell r="F98">
            <v>0</v>
          </cell>
          <cell r="G98">
            <v>25</v>
          </cell>
          <cell r="H98">
            <v>0</v>
          </cell>
          <cell r="I98">
            <v>0</v>
          </cell>
          <cell r="J98">
            <v>25</v>
          </cell>
          <cell r="K98">
            <v>0</v>
          </cell>
          <cell r="L98" t="str">
            <v>NO OFERTADO</v>
          </cell>
          <cell r="N98" t="e">
            <v>#N/A</v>
          </cell>
          <cell r="O98">
            <v>1100000</v>
          </cell>
        </row>
        <row r="99">
          <cell r="E99" t="str">
            <v>TUBO DE VENTILACION PARA OIDO</v>
          </cell>
          <cell r="F99">
            <v>0</v>
          </cell>
          <cell r="G99">
            <v>0</v>
          </cell>
          <cell r="H99">
            <v>4</v>
          </cell>
          <cell r="I99">
            <v>0</v>
          </cell>
          <cell r="J99">
            <v>4</v>
          </cell>
          <cell r="K99">
            <v>0</v>
          </cell>
          <cell r="L99" t="str">
            <v>NO OFERTADO</v>
          </cell>
          <cell r="N99" t="e">
            <v>#N/A</v>
          </cell>
          <cell r="O99">
            <v>63000</v>
          </cell>
        </row>
        <row r="100">
          <cell r="E100" t="str">
            <v>GUANTES ESTERIL PARA CIRUGIA 7,5</v>
          </cell>
          <cell r="F100">
            <v>0</v>
          </cell>
          <cell r="G100">
            <v>0</v>
          </cell>
          <cell r="H100">
            <v>0</v>
          </cell>
          <cell r="I100">
            <v>0</v>
          </cell>
          <cell r="J100">
            <v>0</v>
          </cell>
          <cell r="K100">
            <v>0</v>
          </cell>
          <cell r="L100" t="str">
            <v>NO OFERTADO</v>
          </cell>
          <cell r="N100" t="e">
            <v>#N/A</v>
          </cell>
          <cell r="O100">
            <v>585</v>
          </cell>
        </row>
        <row r="101">
          <cell r="E101" t="str">
            <v>PROTESIS FACIAL PABELLON AURICULAR EN SILICONA ADAPTABLE INCLUYE ACCESORIOS.-</v>
          </cell>
          <cell r="F101">
            <v>0</v>
          </cell>
          <cell r="G101">
            <v>3</v>
          </cell>
          <cell r="H101">
            <v>0</v>
          </cell>
          <cell r="I101">
            <v>0</v>
          </cell>
          <cell r="J101">
            <v>3</v>
          </cell>
          <cell r="K101">
            <v>0</v>
          </cell>
          <cell r="L101" t="str">
            <v>NO OFERTADO</v>
          </cell>
          <cell r="N101" t="e">
            <v>#N/A</v>
          </cell>
          <cell r="O101">
            <v>6000000</v>
          </cell>
        </row>
      </sheetData>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9"/>
  <sheetViews>
    <sheetView workbookViewId="0">
      <selection sqref="A1:XFD1048576"/>
    </sheetView>
  </sheetViews>
  <sheetFormatPr baseColWidth="10" defaultRowHeight="15" x14ac:dyDescent="0.25"/>
  <cols>
    <col min="1" max="1" width="13.28515625" style="63" bestFit="1" customWidth="1"/>
    <col min="2" max="2" width="13.7109375" style="63" customWidth="1"/>
    <col min="3" max="4" width="10.7109375" style="63" customWidth="1"/>
    <col min="5" max="5" width="13.7109375" style="45" customWidth="1"/>
    <col min="6" max="6" width="16.7109375" style="45" customWidth="1"/>
    <col min="7" max="7" width="21.5703125" style="45" customWidth="1"/>
    <col min="8" max="8" width="10" style="45" customWidth="1"/>
    <col min="9" max="9" width="9.85546875" style="45" customWidth="1"/>
    <col min="10" max="10" width="9.140625" style="45" customWidth="1"/>
    <col min="11" max="11" width="13.28515625" style="45" customWidth="1"/>
    <col min="12" max="12" width="13.140625" style="45" customWidth="1"/>
    <col min="13" max="13" width="17" style="45" customWidth="1"/>
    <col min="14" max="14" width="9.42578125" style="45" customWidth="1"/>
    <col min="15" max="15" width="9.140625" style="45" customWidth="1"/>
    <col min="16" max="16" width="11.42578125" style="45"/>
    <col min="17" max="19" width="11.42578125" style="45" customWidth="1"/>
    <col min="20" max="20" width="16.140625" style="45" customWidth="1"/>
    <col min="21" max="21" width="12.42578125" style="45" customWidth="1"/>
    <col min="22" max="22" width="9.85546875" style="45" customWidth="1"/>
    <col min="23" max="23" width="14.85546875" style="45" customWidth="1"/>
    <col min="24" max="24" width="14.140625" style="45" customWidth="1"/>
    <col min="25" max="25" width="12.7109375" style="45" customWidth="1"/>
    <col min="26" max="26" width="11.42578125" style="45"/>
    <col min="27" max="27" width="13.42578125" style="45" customWidth="1"/>
    <col min="28" max="16384" width="11.42578125" style="45"/>
  </cols>
  <sheetData>
    <row r="1" spans="1:27" ht="63.75" x14ac:dyDescent="0.25">
      <c r="A1" s="6" t="s">
        <v>122</v>
      </c>
      <c r="B1" s="6" t="s">
        <v>123</v>
      </c>
      <c r="C1" s="6" t="s">
        <v>0</v>
      </c>
      <c r="D1" s="5" t="s">
        <v>1</v>
      </c>
      <c r="E1" s="2" t="s">
        <v>2</v>
      </c>
      <c r="F1" s="1" t="s">
        <v>3</v>
      </c>
      <c r="G1" s="3" t="s">
        <v>4</v>
      </c>
      <c r="H1" s="4" t="s">
        <v>5</v>
      </c>
      <c r="I1" s="5" t="s">
        <v>6</v>
      </c>
      <c r="J1" s="5" t="s">
        <v>7</v>
      </c>
      <c r="K1" s="5" t="s">
        <v>8</v>
      </c>
      <c r="L1" s="5" t="s">
        <v>9</v>
      </c>
      <c r="M1" s="5" t="s">
        <v>10</v>
      </c>
      <c r="N1" s="5"/>
      <c r="O1" s="5" t="s">
        <v>11</v>
      </c>
      <c r="P1" s="5" t="s">
        <v>12</v>
      </c>
      <c r="Q1" s="5" t="s">
        <v>13</v>
      </c>
      <c r="R1" s="5" t="s">
        <v>14</v>
      </c>
      <c r="S1" s="5" t="s">
        <v>15</v>
      </c>
      <c r="T1" s="5" t="s">
        <v>16</v>
      </c>
      <c r="U1" s="5" t="s">
        <v>17</v>
      </c>
      <c r="V1" s="5" t="s">
        <v>18</v>
      </c>
      <c r="W1" s="5" t="s">
        <v>19</v>
      </c>
      <c r="X1" s="5" t="s">
        <v>20</v>
      </c>
      <c r="Y1" s="5" t="s">
        <v>21</v>
      </c>
      <c r="Z1" s="5" t="s">
        <v>194</v>
      </c>
      <c r="AA1" s="5" t="s">
        <v>195</v>
      </c>
    </row>
    <row r="2" spans="1:27" s="48" customFormat="1" ht="22.5" customHeight="1" x14ac:dyDescent="0.2">
      <c r="A2" s="46">
        <v>2</v>
      </c>
      <c r="B2" s="46" t="s">
        <v>154</v>
      </c>
      <c r="C2" s="14">
        <v>21</v>
      </c>
      <c r="D2" s="14">
        <v>42000000</v>
      </c>
      <c r="E2" s="12" t="s">
        <v>34</v>
      </c>
      <c r="F2" s="13" t="s">
        <v>35</v>
      </c>
      <c r="G2" s="11" t="s">
        <v>36</v>
      </c>
      <c r="H2" s="11" t="s">
        <v>37</v>
      </c>
      <c r="I2" s="14">
        <v>53</v>
      </c>
      <c r="J2" s="14"/>
      <c r="K2" s="14"/>
      <c r="L2" s="14">
        <v>53</v>
      </c>
      <c r="M2" s="47" t="s">
        <v>124</v>
      </c>
      <c r="N2" s="47"/>
      <c r="O2" s="47"/>
      <c r="P2" s="47" t="s">
        <v>125</v>
      </c>
      <c r="Q2" s="47" t="s">
        <v>126</v>
      </c>
      <c r="R2" s="47" t="s">
        <v>124</v>
      </c>
      <c r="S2" s="47" t="s">
        <v>127</v>
      </c>
      <c r="T2" s="47">
        <v>115000</v>
      </c>
      <c r="U2" s="47">
        <v>0</v>
      </c>
      <c r="V2" s="47">
        <v>115000</v>
      </c>
      <c r="W2" s="47">
        <v>6095000</v>
      </c>
      <c r="X2" s="47">
        <v>0</v>
      </c>
      <c r="Y2" s="47">
        <v>6095000</v>
      </c>
      <c r="Z2" s="47" t="s">
        <v>196</v>
      </c>
      <c r="AA2" s="47"/>
    </row>
    <row r="3" spans="1:27" s="48" customFormat="1" ht="22.5" customHeight="1" x14ac:dyDescent="0.2">
      <c r="A3" s="46">
        <v>2</v>
      </c>
      <c r="B3" s="46" t="s">
        <v>154</v>
      </c>
      <c r="C3" s="14">
        <v>23</v>
      </c>
      <c r="D3" s="14">
        <v>42294503</v>
      </c>
      <c r="E3" s="12" t="s">
        <v>38</v>
      </c>
      <c r="F3" s="13" t="s">
        <v>35</v>
      </c>
      <c r="G3" s="11" t="s">
        <v>39</v>
      </c>
      <c r="H3" s="11" t="s">
        <v>40</v>
      </c>
      <c r="I3" s="14">
        <v>3</v>
      </c>
      <c r="J3" s="14"/>
      <c r="K3" s="14"/>
      <c r="L3" s="14">
        <v>3</v>
      </c>
      <c r="M3" s="47" t="s">
        <v>124</v>
      </c>
      <c r="N3" s="47"/>
      <c r="O3" s="47"/>
      <c r="P3" s="47" t="s">
        <v>200</v>
      </c>
      <c r="Q3" s="47" t="s">
        <v>129</v>
      </c>
      <c r="R3" s="47" t="s">
        <v>124</v>
      </c>
      <c r="S3" s="47" t="s">
        <v>127</v>
      </c>
      <c r="T3" s="47">
        <v>120000</v>
      </c>
      <c r="U3" s="47">
        <v>0</v>
      </c>
      <c r="V3" s="47">
        <v>120000</v>
      </c>
      <c r="W3" s="47">
        <v>360000</v>
      </c>
      <c r="X3" s="47">
        <v>0</v>
      </c>
      <c r="Y3" s="47">
        <v>360000</v>
      </c>
      <c r="Z3" s="47" t="s">
        <v>196</v>
      </c>
      <c r="AA3" s="47"/>
    </row>
    <row r="4" spans="1:27" s="48" customFormat="1" ht="22.5" customHeight="1" x14ac:dyDescent="0.25">
      <c r="A4" s="49">
        <v>31</v>
      </c>
      <c r="B4" s="49" t="s">
        <v>193</v>
      </c>
      <c r="C4" s="19">
        <v>24</v>
      </c>
      <c r="D4" s="20">
        <v>42293133</v>
      </c>
      <c r="E4" s="21" t="s">
        <v>41</v>
      </c>
      <c r="F4" s="20" t="s">
        <v>35</v>
      </c>
      <c r="G4" s="18" t="s">
        <v>42</v>
      </c>
      <c r="H4" s="18" t="s">
        <v>43</v>
      </c>
      <c r="I4" s="19">
        <v>7</v>
      </c>
      <c r="J4" s="19"/>
      <c r="K4" s="19"/>
      <c r="L4" s="19">
        <v>7</v>
      </c>
      <c r="M4" s="50" t="s">
        <v>183</v>
      </c>
      <c r="N4" s="50"/>
      <c r="O4" s="50" t="s">
        <v>184</v>
      </c>
      <c r="P4" s="50" t="s">
        <v>201</v>
      </c>
      <c r="Q4" s="50" t="s">
        <v>186</v>
      </c>
      <c r="R4" s="50" t="s">
        <v>186</v>
      </c>
      <c r="S4" s="50" t="s">
        <v>127</v>
      </c>
      <c r="T4" s="50">
        <v>532000</v>
      </c>
      <c r="U4" s="50">
        <v>0</v>
      </c>
      <c r="V4" s="50">
        <v>532000</v>
      </c>
      <c r="W4" s="50">
        <f>+V4*L4</f>
        <v>3724000</v>
      </c>
      <c r="X4" s="50">
        <v>0</v>
      </c>
      <c r="Y4" s="50">
        <f>+X4+W4</f>
        <v>3724000</v>
      </c>
      <c r="Z4" s="47" t="s">
        <v>196</v>
      </c>
      <c r="AA4" s="47"/>
    </row>
    <row r="5" spans="1:27" s="48" customFormat="1" ht="22.5" customHeight="1" x14ac:dyDescent="0.25">
      <c r="A5" s="49">
        <v>32</v>
      </c>
      <c r="B5" s="49" t="s">
        <v>193</v>
      </c>
      <c r="C5" s="19">
        <v>25</v>
      </c>
      <c r="D5" s="20">
        <v>42293133</v>
      </c>
      <c r="E5" s="21" t="s">
        <v>44</v>
      </c>
      <c r="F5" s="20" t="s">
        <v>35</v>
      </c>
      <c r="G5" s="18" t="s">
        <v>45</v>
      </c>
      <c r="H5" s="18"/>
      <c r="I5" s="19">
        <v>10</v>
      </c>
      <c r="J5" s="19">
        <v>2</v>
      </c>
      <c r="K5" s="19"/>
      <c r="L5" s="19">
        <v>12</v>
      </c>
      <c r="M5" s="50" t="s">
        <v>183</v>
      </c>
      <c r="N5" s="50"/>
      <c r="O5" s="50" t="s">
        <v>187</v>
      </c>
      <c r="P5" s="50" t="s">
        <v>185</v>
      </c>
      <c r="Q5" s="50" t="s">
        <v>186</v>
      </c>
      <c r="R5" s="50" t="s">
        <v>186</v>
      </c>
      <c r="S5" s="50" t="s">
        <v>127</v>
      </c>
      <c r="T5" s="50">
        <v>689000</v>
      </c>
      <c r="U5" s="50">
        <v>0</v>
      </c>
      <c r="V5" s="50">
        <f>+T5+U5</f>
        <v>689000</v>
      </c>
      <c r="W5" s="50">
        <f>+V5*I5</f>
        <v>6890000</v>
      </c>
      <c r="X5" s="50">
        <f>+V5*J5</f>
        <v>1378000</v>
      </c>
      <c r="Y5" s="50">
        <f>+X5+W5</f>
        <v>8268000</v>
      </c>
      <c r="Z5" s="47" t="s">
        <v>196</v>
      </c>
      <c r="AA5" s="47"/>
    </row>
    <row r="6" spans="1:27" s="48" customFormat="1" ht="22.5" customHeight="1" x14ac:dyDescent="0.2">
      <c r="A6" s="46">
        <v>2</v>
      </c>
      <c r="B6" s="46" t="s">
        <v>154</v>
      </c>
      <c r="C6" s="14">
        <v>26</v>
      </c>
      <c r="D6" s="14">
        <v>42000000</v>
      </c>
      <c r="E6" s="12" t="s">
        <v>46</v>
      </c>
      <c r="F6" s="13" t="s">
        <v>35</v>
      </c>
      <c r="G6" s="11" t="s">
        <v>47</v>
      </c>
      <c r="H6" s="11" t="s">
        <v>48</v>
      </c>
      <c r="I6" s="14">
        <v>47</v>
      </c>
      <c r="J6" s="14"/>
      <c r="K6" s="14"/>
      <c r="L6" s="14">
        <v>47</v>
      </c>
      <c r="M6" s="47" t="s">
        <v>124</v>
      </c>
      <c r="N6" s="47"/>
      <c r="O6" s="47"/>
      <c r="P6" s="47" t="s">
        <v>130</v>
      </c>
      <c r="Q6" s="47" t="s">
        <v>129</v>
      </c>
      <c r="R6" s="47" t="s">
        <v>124</v>
      </c>
      <c r="S6" s="47" t="s">
        <v>127</v>
      </c>
      <c r="T6" s="47">
        <v>18000</v>
      </c>
      <c r="U6" s="47">
        <v>0</v>
      </c>
      <c r="V6" s="47">
        <v>18000</v>
      </c>
      <c r="W6" s="47">
        <v>846000</v>
      </c>
      <c r="X6" s="47">
        <v>0</v>
      </c>
      <c r="Y6" s="47">
        <v>846000</v>
      </c>
      <c r="Z6" s="47" t="s">
        <v>196</v>
      </c>
      <c r="AA6" s="47"/>
    </row>
    <row r="7" spans="1:27" s="48" customFormat="1" ht="22.5" customHeight="1" x14ac:dyDescent="0.2">
      <c r="A7" s="46">
        <v>2</v>
      </c>
      <c r="B7" s="46" t="s">
        <v>154</v>
      </c>
      <c r="C7" s="14">
        <v>27</v>
      </c>
      <c r="D7" s="14">
        <v>42312105</v>
      </c>
      <c r="E7" s="12" t="s">
        <v>49</v>
      </c>
      <c r="F7" s="13" t="s">
        <v>35</v>
      </c>
      <c r="G7" s="11" t="s">
        <v>50</v>
      </c>
      <c r="H7" s="11"/>
      <c r="I7" s="14">
        <v>330</v>
      </c>
      <c r="J7" s="14">
        <v>88</v>
      </c>
      <c r="K7" s="14"/>
      <c r="L7" s="14">
        <v>418</v>
      </c>
      <c r="M7" s="47" t="s">
        <v>131</v>
      </c>
      <c r="N7" s="47"/>
      <c r="O7" s="47"/>
      <c r="P7" s="47" t="s">
        <v>132</v>
      </c>
      <c r="Q7" s="47" t="s">
        <v>129</v>
      </c>
      <c r="R7" s="47" t="s">
        <v>131</v>
      </c>
      <c r="S7" s="47" t="s">
        <v>133</v>
      </c>
      <c r="T7" s="47">
        <v>520</v>
      </c>
      <c r="U7" s="47">
        <v>83.2</v>
      </c>
      <c r="V7" s="47">
        <v>603.20000000000005</v>
      </c>
      <c r="W7" s="47">
        <v>199056.00000000003</v>
      </c>
      <c r="X7" s="47">
        <v>53081.600000000006</v>
      </c>
      <c r="Y7" s="47">
        <v>252137.60000000003</v>
      </c>
      <c r="Z7" s="47" t="s">
        <v>196</v>
      </c>
      <c r="AA7" s="47"/>
    </row>
    <row r="8" spans="1:27" s="48" customFormat="1" ht="22.5" customHeight="1" x14ac:dyDescent="0.2">
      <c r="A8" s="46">
        <v>3</v>
      </c>
      <c r="B8" s="46" t="s">
        <v>155</v>
      </c>
      <c r="C8" s="14">
        <v>10</v>
      </c>
      <c r="D8" s="14">
        <v>42000000</v>
      </c>
      <c r="E8" s="12" t="s">
        <v>26</v>
      </c>
      <c r="F8" s="13" t="s">
        <v>25</v>
      </c>
      <c r="G8" s="11" t="s">
        <v>27</v>
      </c>
      <c r="H8" s="11"/>
      <c r="I8" s="14">
        <v>6</v>
      </c>
      <c r="J8" s="14"/>
      <c r="K8" s="14"/>
      <c r="L8" s="14">
        <v>6</v>
      </c>
      <c r="M8" s="47" t="s">
        <v>155</v>
      </c>
      <c r="N8" s="47"/>
      <c r="O8" s="47">
        <v>8888145039</v>
      </c>
      <c r="P8" s="47" t="s">
        <v>156</v>
      </c>
      <c r="Q8" s="47" t="s">
        <v>157</v>
      </c>
      <c r="R8" s="47" t="s">
        <v>155</v>
      </c>
      <c r="S8" s="47" t="s">
        <v>158</v>
      </c>
      <c r="T8" s="47">
        <v>400000</v>
      </c>
      <c r="U8" s="47">
        <v>0</v>
      </c>
      <c r="V8" s="47">
        <v>400000</v>
      </c>
      <c r="W8" s="47">
        <v>400000</v>
      </c>
      <c r="X8" s="47"/>
      <c r="Y8" s="47">
        <v>2400000</v>
      </c>
      <c r="Z8" s="47" t="s">
        <v>196</v>
      </c>
      <c r="AA8" s="47"/>
    </row>
    <row r="9" spans="1:27" s="48" customFormat="1" ht="22.5" customHeight="1" x14ac:dyDescent="0.2">
      <c r="A9" s="46">
        <v>3</v>
      </c>
      <c r="B9" s="46" t="s">
        <v>155</v>
      </c>
      <c r="C9" s="14">
        <v>11</v>
      </c>
      <c r="D9" s="14">
        <v>42000000</v>
      </c>
      <c r="E9" s="12" t="s">
        <v>28</v>
      </c>
      <c r="F9" s="13" t="s">
        <v>25</v>
      </c>
      <c r="G9" s="11" t="s">
        <v>29</v>
      </c>
      <c r="H9" s="11"/>
      <c r="I9" s="14">
        <v>4</v>
      </c>
      <c r="J9" s="14"/>
      <c r="K9" s="14"/>
      <c r="L9" s="14">
        <v>4</v>
      </c>
      <c r="M9" s="47" t="s">
        <v>155</v>
      </c>
      <c r="N9" s="47"/>
      <c r="O9" s="47">
        <v>8888145041</v>
      </c>
      <c r="P9" s="47" t="s">
        <v>156</v>
      </c>
      <c r="Q9" s="47" t="s">
        <v>157</v>
      </c>
      <c r="R9" s="47" t="s">
        <v>155</v>
      </c>
      <c r="S9" s="47" t="s">
        <v>158</v>
      </c>
      <c r="T9" s="47">
        <v>400000</v>
      </c>
      <c r="U9" s="47">
        <v>0</v>
      </c>
      <c r="V9" s="47">
        <v>400000</v>
      </c>
      <c r="W9" s="47">
        <v>400000</v>
      </c>
      <c r="X9" s="47"/>
      <c r="Y9" s="47">
        <v>1600000</v>
      </c>
      <c r="Z9" s="47" t="s">
        <v>197</v>
      </c>
      <c r="AA9" s="47" t="s">
        <v>198</v>
      </c>
    </row>
    <row r="10" spans="1:27" s="48" customFormat="1" ht="22.5" customHeight="1" x14ac:dyDescent="0.2">
      <c r="A10" s="15">
        <v>6</v>
      </c>
      <c r="B10" s="15" t="s">
        <v>165</v>
      </c>
      <c r="C10" s="15">
        <v>74</v>
      </c>
      <c r="D10" s="16">
        <v>42000000</v>
      </c>
      <c r="E10" s="17" t="s">
        <v>108</v>
      </c>
      <c r="F10" s="16" t="s">
        <v>101</v>
      </c>
      <c r="G10" s="18" t="s">
        <v>109</v>
      </c>
      <c r="H10" s="18"/>
      <c r="I10" s="18">
        <v>0</v>
      </c>
      <c r="J10" s="15">
        <v>25</v>
      </c>
      <c r="K10" s="15">
        <v>30</v>
      </c>
      <c r="L10" s="15"/>
      <c r="M10" s="15">
        <v>55</v>
      </c>
      <c r="N10" s="15"/>
      <c r="O10" s="51" t="s">
        <v>166</v>
      </c>
      <c r="P10" s="52" t="s">
        <v>167</v>
      </c>
      <c r="Q10" s="53" t="s">
        <v>168</v>
      </c>
      <c r="R10" s="52" t="s">
        <v>169</v>
      </c>
      <c r="S10" s="51" t="s">
        <v>170</v>
      </c>
      <c r="T10" s="52" t="s">
        <v>171</v>
      </c>
      <c r="U10" s="54">
        <v>5720</v>
      </c>
      <c r="V10" s="54">
        <v>0</v>
      </c>
      <c r="W10" s="54">
        <v>5720</v>
      </c>
      <c r="X10" s="54">
        <v>143000</v>
      </c>
      <c r="Y10" s="54">
        <v>171600</v>
      </c>
      <c r="Z10" s="47" t="s">
        <v>196</v>
      </c>
      <c r="AA10" s="47"/>
    </row>
    <row r="11" spans="1:27" s="48" customFormat="1" ht="22.5" customHeight="1" x14ac:dyDescent="0.2">
      <c r="A11" s="15">
        <v>7</v>
      </c>
      <c r="B11" s="15" t="s">
        <v>182</v>
      </c>
      <c r="C11" s="15">
        <v>76</v>
      </c>
      <c r="D11" s="16">
        <v>42000000</v>
      </c>
      <c r="E11" s="17" t="s">
        <v>110</v>
      </c>
      <c r="F11" s="16" t="s">
        <v>111</v>
      </c>
      <c r="G11" s="18" t="s">
        <v>112</v>
      </c>
      <c r="H11" s="18"/>
      <c r="I11" s="18">
        <v>50</v>
      </c>
      <c r="J11" s="15"/>
      <c r="K11" s="15"/>
      <c r="L11" s="15">
        <v>50</v>
      </c>
      <c r="M11" s="15" t="s">
        <v>179</v>
      </c>
      <c r="N11" s="15"/>
      <c r="O11" s="55">
        <v>544240</v>
      </c>
      <c r="P11" s="55" t="s">
        <v>203</v>
      </c>
      <c r="Q11" s="55" t="s">
        <v>180</v>
      </c>
      <c r="R11" s="55" t="s">
        <v>180</v>
      </c>
      <c r="S11" s="55" t="s">
        <v>181</v>
      </c>
      <c r="T11" s="55">
        <v>114500</v>
      </c>
      <c r="U11" s="55">
        <v>0</v>
      </c>
      <c r="V11" s="55">
        <v>114500</v>
      </c>
      <c r="W11" s="55"/>
      <c r="X11" s="55"/>
      <c r="Y11" s="55">
        <v>5725000</v>
      </c>
      <c r="Z11" s="47" t="s">
        <v>196</v>
      </c>
      <c r="AA11" s="47"/>
    </row>
    <row r="12" spans="1:27" s="48" customFormat="1" ht="22.5" customHeight="1" x14ac:dyDescent="0.2">
      <c r="A12" s="15">
        <v>7</v>
      </c>
      <c r="B12" s="15" t="s">
        <v>182</v>
      </c>
      <c r="C12" s="15">
        <v>77</v>
      </c>
      <c r="D12" s="16">
        <v>42000000</v>
      </c>
      <c r="E12" s="17" t="s">
        <v>113</v>
      </c>
      <c r="F12" s="16" t="s">
        <v>111</v>
      </c>
      <c r="G12" s="18" t="s">
        <v>114</v>
      </c>
      <c r="H12" s="18"/>
      <c r="I12" s="18">
        <v>10</v>
      </c>
      <c r="J12" s="15"/>
      <c r="K12" s="15"/>
      <c r="L12" s="15">
        <v>10</v>
      </c>
      <c r="M12" s="15" t="s">
        <v>179</v>
      </c>
      <c r="N12" s="15"/>
      <c r="O12" s="55">
        <v>544240</v>
      </c>
      <c r="P12" s="55" t="s">
        <v>204</v>
      </c>
      <c r="Q12" s="55" t="s">
        <v>180</v>
      </c>
      <c r="R12" s="55" t="s">
        <v>180</v>
      </c>
      <c r="S12" s="55" t="s">
        <v>181</v>
      </c>
      <c r="T12" s="55">
        <v>164500</v>
      </c>
      <c r="U12" s="55">
        <v>0</v>
      </c>
      <c r="V12" s="55">
        <v>164500</v>
      </c>
      <c r="W12" s="55"/>
      <c r="X12" s="55"/>
      <c r="Y12" s="55">
        <v>1645000</v>
      </c>
      <c r="Z12" s="47" t="s">
        <v>196</v>
      </c>
      <c r="AA12" s="47"/>
    </row>
    <row r="13" spans="1:27" s="48" customFormat="1" ht="22.5" customHeight="1" x14ac:dyDescent="0.2">
      <c r="A13" s="46">
        <v>2</v>
      </c>
      <c r="B13" s="46" t="s">
        <v>154</v>
      </c>
      <c r="C13" s="14">
        <v>28</v>
      </c>
      <c r="D13" s="14">
        <v>42000000</v>
      </c>
      <c r="E13" s="12" t="s">
        <v>51</v>
      </c>
      <c r="F13" s="13" t="s">
        <v>35</v>
      </c>
      <c r="G13" s="11" t="s">
        <v>52</v>
      </c>
      <c r="H13" s="11"/>
      <c r="I13" s="14">
        <v>36</v>
      </c>
      <c r="J13" s="14"/>
      <c r="K13" s="14"/>
      <c r="L13" s="14">
        <v>36</v>
      </c>
      <c r="M13" s="47" t="s">
        <v>134</v>
      </c>
      <c r="N13" s="47"/>
      <c r="O13" s="47"/>
      <c r="P13" s="47" t="s">
        <v>135</v>
      </c>
      <c r="Q13" s="47" t="s">
        <v>129</v>
      </c>
      <c r="R13" s="47" t="s">
        <v>134</v>
      </c>
      <c r="S13" s="47" t="s">
        <v>127</v>
      </c>
      <c r="T13" s="47">
        <v>66000</v>
      </c>
      <c r="U13" s="47">
        <v>0</v>
      </c>
      <c r="V13" s="47">
        <v>66000</v>
      </c>
      <c r="W13" s="47">
        <v>2376000</v>
      </c>
      <c r="X13" s="47">
        <v>0</v>
      </c>
      <c r="Y13" s="47">
        <v>2376000</v>
      </c>
      <c r="Z13" s="47" t="s">
        <v>197</v>
      </c>
      <c r="AA13" s="47" t="s">
        <v>199</v>
      </c>
    </row>
    <row r="14" spans="1:27" s="48" customFormat="1" ht="22.5" customHeight="1" x14ac:dyDescent="0.2">
      <c r="A14" s="46">
        <v>2</v>
      </c>
      <c r="B14" s="46" t="s">
        <v>154</v>
      </c>
      <c r="C14" s="14">
        <v>29</v>
      </c>
      <c r="D14" s="14">
        <v>42000000</v>
      </c>
      <c r="E14" s="12" t="s">
        <v>53</v>
      </c>
      <c r="F14" s="13" t="s">
        <v>35</v>
      </c>
      <c r="G14" s="11" t="s">
        <v>54</v>
      </c>
      <c r="H14" s="11"/>
      <c r="I14" s="14">
        <v>1</v>
      </c>
      <c r="J14" s="14"/>
      <c r="K14" s="14"/>
      <c r="L14" s="14">
        <v>1</v>
      </c>
      <c r="M14" s="47" t="s">
        <v>134</v>
      </c>
      <c r="N14" s="47"/>
      <c r="O14" s="47"/>
      <c r="P14" s="47" t="s">
        <v>135</v>
      </c>
      <c r="Q14" s="47" t="s">
        <v>129</v>
      </c>
      <c r="R14" s="47" t="s">
        <v>134</v>
      </c>
      <c r="S14" s="47" t="s">
        <v>127</v>
      </c>
      <c r="T14" s="47">
        <v>66000</v>
      </c>
      <c r="U14" s="47">
        <v>0</v>
      </c>
      <c r="V14" s="47">
        <v>66000</v>
      </c>
      <c r="W14" s="47">
        <v>66000</v>
      </c>
      <c r="X14" s="47">
        <v>0</v>
      </c>
      <c r="Y14" s="47">
        <v>66000</v>
      </c>
      <c r="Z14" s="47" t="s">
        <v>197</v>
      </c>
      <c r="AA14" s="47" t="s">
        <v>199</v>
      </c>
    </row>
    <row r="15" spans="1:27" s="48" customFormat="1" ht="22.5" customHeight="1" x14ac:dyDescent="0.2">
      <c r="A15" s="46">
        <v>2</v>
      </c>
      <c r="B15" s="46" t="s">
        <v>154</v>
      </c>
      <c r="C15" s="14">
        <v>30</v>
      </c>
      <c r="D15" s="14">
        <v>42000000</v>
      </c>
      <c r="E15" s="12" t="s">
        <v>55</v>
      </c>
      <c r="F15" s="13" t="s">
        <v>35</v>
      </c>
      <c r="G15" s="11" t="s">
        <v>56</v>
      </c>
      <c r="H15" s="11"/>
      <c r="I15" s="14">
        <v>241</v>
      </c>
      <c r="J15" s="14">
        <v>91</v>
      </c>
      <c r="K15" s="14"/>
      <c r="L15" s="14">
        <v>332</v>
      </c>
      <c r="M15" s="47" t="s">
        <v>131</v>
      </c>
      <c r="N15" s="47"/>
      <c r="O15" s="47"/>
      <c r="P15" s="47" t="s">
        <v>132</v>
      </c>
      <c r="Q15" s="47" t="s">
        <v>129</v>
      </c>
      <c r="R15" s="47" t="s">
        <v>131</v>
      </c>
      <c r="S15" s="47" t="s">
        <v>136</v>
      </c>
      <c r="T15" s="47">
        <v>14000</v>
      </c>
      <c r="U15" s="47">
        <v>2240</v>
      </c>
      <c r="V15" s="47">
        <v>16240</v>
      </c>
      <c r="W15" s="47">
        <v>3913840</v>
      </c>
      <c r="X15" s="47">
        <v>1477840</v>
      </c>
      <c r="Y15" s="47">
        <v>5391680</v>
      </c>
      <c r="Z15" s="47" t="s">
        <v>196</v>
      </c>
      <c r="AA15" s="47"/>
    </row>
    <row r="16" spans="1:27" s="48" customFormat="1" ht="22.5" customHeight="1" x14ac:dyDescent="0.2">
      <c r="A16" s="46">
        <v>2</v>
      </c>
      <c r="B16" s="46" t="s">
        <v>154</v>
      </c>
      <c r="C16" s="14">
        <v>31</v>
      </c>
      <c r="D16" s="14">
        <v>42000000</v>
      </c>
      <c r="E16" s="12" t="s">
        <v>57</v>
      </c>
      <c r="F16" s="13" t="s">
        <v>35</v>
      </c>
      <c r="G16" s="11" t="s">
        <v>58</v>
      </c>
      <c r="H16" s="11"/>
      <c r="I16" s="14">
        <v>46</v>
      </c>
      <c r="J16" s="14"/>
      <c r="K16" s="14"/>
      <c r="L16" s="14">
        <v>46</v>
      </c>
      <c r="M16" s="47" t="s">
        <v>137</v>
      </c>
      <c r="N16" s="47"/>
      <c r="O16" s="47"/>
      <c r="P16" s="47" t="s">
        <v>138</v>
      </c>
      <c r="Q16" s="47" t="s">
        <v>126</v>
      </c>
      <c r="R16" s="47" t="s">
        <v>139</v>
      </c>
      <c r="S16" s="47" t="s">
        <v>140</v>
      </c>
      <c r="T16" s="47">
        <v>26500</v>
      </c>
      <c r="U16" s="47">
        <v>4240</v>
      </c>
      <c r="V16" s="47">
        <v>30740</v>
      </c>
      <c r="W16" s="47">
        <v>1414040</v>
      </c>
      <c r="X16" s="47">
        <v>0</v>
      </c>
      <c r="Y16" s="47">
        <v>1414040</v>
      </c>
      <c r="Z16" s="47" t="s">
        <v>196</v>
      </c>
      <c r="AA16" s="47"/>
    </row>
    <row r="17" spans="1:27" s="48" customFormat="1" ht="22.5" customHeight="1" x14ac:dyDescent="0.2">
      <c r="A17" s="46">
        <v>2</v>
      </c>
      <c r="B17" s="46" t="s">
        <v>154</v>
      </c>
      <c r="C17" s="14">
        <v>32</v>
      </c>
      <c r="D17" s="14">
        <v>42000000</v>
      </c>
      <c r="E17" s="12" t="s">
        <v>59</v>
      </c>
      <c r="F17" s="13" t="s">
        <v>35</v>
      </c>
      <c r="G17" s="11" t="s">
        <v>60</v>
      </c>
      <c r="H17" s="11"/>
      <c r="I17" s="14">
        <v>12</v>
      </c>
      <c r="J17" s="14"/>
      <c r="K17" s="14"/>
      <c r="L17" s="14">
        <v>12</v>
      </c>
      <c r="M17" s="47" t="s">
        <v>137</v>
      </c>
      <c r="N17" s="47"/>
      <c r="O17" s="47"/>
      <c r="P17" s="47" t="s">
        <v>138</v>
      </c>
      <c r="Q17" s="47" t="s">
        <v>126</v>
      </c>
      <c r="R17" s="47" t="s">
        <v>139</v>
      </c>
      <c r="S17" s="47" t="s">
        <v>140</v>
      </c>
      <c r="T17" s="47">
        <v>26500</v>
      </c>
      <c r="U17" s="47">
        <v>4240</v>
      </c>
      <c r="V17" s="47">
        <v>30740</v>
      </c>
      <c r="W17" s="47">
        <v>368880</v>
      </c>
      <c r="X17" s="47">
        <v>0</v>
      </c>
      <c r="Y17" s="47">
        <v>368880</v>
      </c>
      <c r="Z17" s="47" t="s">
        <v>196</v>
      </c>
      <c r="AA17" s="47"/>
    </row>
    <row r="18" spans="1:27" s="48" customFormat="1" ht="22.5" customHeight="1" x14ac:dyDescent="0.2">
      <c r="A18" s="46">
        <v>2</v>
      </c>
      <c r="B18" s="46" t="s">
        <v>154</v>
      </c>
      <c r="C18" s="14">
        <v>33</v>
      </c>
      <c r="D18" s="14">
        <v>42000000</v>
      </c>
      <c r="E18" s="12" t="s">
        <v>61</v>
      </c>
      <c r="F18" s="13" t="s">
        <v>35</v>
      </c>
      <c r="G18" s="11" t="s">
        <v>62</v>
      </c>
      <c r="H18" s="11"/>
      <c r="I18" s="14">
        <v>4</v>
      </c>
      <c r="J18" s="14"/>
      <c r="K18" s="14"/>
      <c r="L18" s="14">
        <v>4</v>
      </c>
      <c r="M18" s="47" t="s">
        <v>137</v>
      </c>
      <c r="N18" s="47"/>
      <c r="O18" s="47"/>
      <c r="P18" s="47" t="s">
        <v>138</v>
      </c>
      <c r="Q18" s="47" t="s">
        <v>126</v>
      </c>
      <c r="R18" s="47" t="s">
        <v>139</v>
      </c>
      <c r="S18" s="47" t="s">
        <v>140</v>
      </c>
      <c r="T18" s="47">
        <v>26500</v>
      </c>
      <c r="U18" s="47">
        <v>4240</v>
      </c>
      <c r="V18" s="47">
        <v>30740</v>
      </c>
      <c r="W18" s="47">
        <v>122960</v>
      </c>
      <c r="X18" s="47">
        <v>0</v>
      </c>
      <c r="Y18" s="47">
        <v>122960</v>
      </c>
      <c r="Z18" s="47" t="s">
        <v>196</v>
      </c>
      <c r="AA18" s="47"/>
    </row>
    <row r="19" spans="1:27" s="48" customFormat="1" ht="22.5" customHeight="1" x14ac:dyDescent="0.2">
      <c r="A19" s="46">
        <v>2</v>
      </c>
      <c r="B19" s="46" t="s">
        <v>154</v>
      </c>
      <c r="C19" s="14">
        <v>34</v>
      </c>
      <c r="D19" s="14">
        <v>42000000</v>
      </c>
      <c r="E19" s="12" t="s">
        <v>63</v>
      </c>
      <c r="F19" s="13" t="s">
        <v>35</v>
      </c>
      <c r="G19" s="11" t="s">
        <v>64</v>
      </c>
      <c r="H19" s="11"/>
      <c r="I19" s="14">
        <v>54</v>
      </c>
      <c r="J19" s="14">
        <v>3</v>
      </c>
      <c r="K19" s="14"/>
      <c r="L19" s="14">
        <v>57</v>
      </c>
      <c r="M19" s="47" t="s">
        <v>137</v>
      </c>
      <c r="N19" s="47"/>
      <c r="O19" s="47"/>
      <c r="P19" s="47" t="s">
        <v>138</v>
      </c>
      <c r="Q19" s="47" t="s">
        <v>126</v>
      </c>
      <c r="R19" s="47" t="s">
        <v>139</v>
      </c>
      <c r="S19" s="47" t="s">
        <v>140</v>
      </c>
      <c r="T19" s="47">
        <v>28500</v>
      </c>
      <c r="U19" s="47">
        <v>4560</v>
      </c>
      <c r="V19" s="47">
        <v>33060</v>
      </c>
      <c r="W19" s="47">
        <v>1785240</v>
      </c>
      <c r="X19" s="47">
        <v>99180</v>
      </c>
      <c r="Y19" s="47">
        <v>1884420</v>
      </c>
      <c r="Z19" s="47" t="s">
        <v>196</v>
      </c>
      <c r="AA19" s="47"/>
    </row>
    <row r="20" spans="1:27" s="48" customFormat="1" ht="22.5" customHeight="1" x14ac:dyDescent="0.2">
      <c r="A20" s="46">
        <v>1</v>
      </c>
      <c r="B20" s="46" t="s">
        <v>104</v>
      </c>
      <c r="C20" s="10">
        <v>73</v>
      </c>
      <c r="D20" s="10">
        <v>42000000</v>
      </c>
      <c r="E20" s="8" t="s">
        <v>102</v>
      </c>
      <c r="F20" s="9" t="s">
        <v>101</v>
      </c>
      <c r="G20" s="11" t="s">
        <v>103</v>
      </c>
      <c r="H20" s="11"/>
      <c r="I20" s="10">
        <v>150</v>
      </c>
      <c r="J20" s="10">
        <v>180</v>
      </c>
      <c r="K20" s="10"/>
      <c r="L20" s="10">
        <v>330</v>
      </c>
      <c r="M20" s="56" t="s">
        <v>104</v>
      </c>
      <c r="N20" s="56"/>
      <c r="O20" s="56" t="s">
        <v>96</v>
      </c>
      <c r="P20" s="57" t="s">
        <v>105</v>
      </c>
      <c r="Q20" s="56" t="s">
        <v>99</v>
      </c>
      <c r="R20" s="56" t="s">
        <v>106</v>
      </c>
      <c r="S20" s="56" t="s">
        <v>107</v>
      </c>
      <c r="T20" s="7">
        <v>6880.6</v>
      </c>
      <c r="U20" s="58">
        <v>0</v>
      </c>
      <c r="V20" s="7">
        <v>6880.6</v>
      </c>
      <c r="W20" s="7">
        <v>1032090</v>
      </c>
      <c r="X20" s="7">
        <v>1238508</v>
      </c>
      <c r="Y20" s="7">
        <v>2270598</v>
      </c>
      <c r="Z20" s="47" t="s">
        <v>196</v>
      </c>
      <c r="AA20" s="47"/>
    </row>
    <row r="21" spans="1:27" s="48" customFormat="1" ht="22.5" customHeight="1" x14ac:dyDescent="0.2">
      <c r="A21" s="46">
        <v>2</v>
      </c>
      <c r="B21" s="46" t="s">
        <v>154</v>
      </c>
      <c r="C21" s="14">
        <v>36</v>
      </c>
      <c r="D21" s="14">
        <v>42000000</v>
      </c>
      <c r="E21" s="12" t="s">
        <v>65</v>
      </c>
      <c r="F21" s="13" t="s">
        <v>35</v>
      </c>
      <c r="G21" s="11" t="s">
        <v>66</v>
      </c>
      <c r="H21" s="11"/>
      <c r="I21" s="14">
        <v>234</v>
      </c>
      <c r="J21" s="14"/>
      <c r="K21" s="14"/>
      <c r="L21" s="14">
        <v>234</v>
      </c>
      <c r="M21" s="47" t="s">
        <v>124</v>
      </c>
      <c r="N21" s="47"/>
      <c r="O21" s="47"/>
      <c r="P21" s="47" t="s">
        <v>141</v>
      </c>
      <c r="Q21" s="47" t="s">
        <v>129</v>
      </c>
      <c r="R21" s="47" t="s">
        <v>124</v>
      </c>
      <c r="S21" s="47" t="s">
        <v>127</v>
      </c>
      <c r="T21" s="47">
        <v>48000</v>
      </c>
      <c r="U21" s="47">
        <v>0</v>
      </c>
      <c r="V21" s="47">
        <v>48000</v>
      </c>
      <c r="W21" s="47">
        <v>11232000</v>
      </c>
      <c r="X21" s="47">
        <v>0</v>
      </c>
      <c r="Y21" s="47">
        <v>11232000</v>
      </c>
      <c r="Z21" s="47" t="s">
        <v>196</v>
      </c>
      <c r="AA21" s="47"/>
    </row>
    <row r="22" spans="1:27" s="60" customFormat="1" ht="22.5" customHeight="1" x14ac:dyDescent="0.2">
      <c r="A22" s="22">
        <v>2</v>
      </c>
      <c r="B22" s="22" t="s">
        <v>154</v>
      </c>
      <c r="C22" s="22">
        <v>38</v>
      </c>
      <c r="D22" s="22">
        <v>42000000</v>
      </c>
      <c r="E22" s="23" t="s">
        <v>67</v>
      </c>
      <c r="F22" s="24" t="s">
        <v>35</v>
      </c>
      <c r="G22" s="25" t="s">
        <v>68</v>
      </c>
      <c r="H22" s="25"/>
      <c r="I22" s="22">
        <v>17</v>
      </c>
      <c r="J22" s="22"/>
      <c r="K22" s="22"/>
      <c r="L22" s="22">
        <v>17</v>
      </c>
      <c r="M22" s="59" t="s">
        <v>137</v>
      </c>
      <c r="N22" s="59" t="s">
        <v>205</v>
      </c>
      <c r="O22" s="59"/>
      <c r="P22" s="59" t="s">
        <v>142</v>
      </c>
      <c r="Q22" s="59" t="s">
        <v>129</v>
      </c>
      <c r="R22" s="59" t="s">
        <v>137</v>
      </c>
      <c r="S22" s="59" t="s">
        <v>143</v>
      </c>
      <c r="T22" s="59">
        <v>59000</v>
      </c>
      <c r="U22" s="59">
        <v>0</v>
      </c>
      <c r="V22" s="59">
        <v>59000</v>
      </c>
      <c r="W22" s="59">
        <v>1003000</v>
      </c>
      <c r="X22" s="59">
        <v>0</v>
      </c>
      <c r="Y22" s="59">
        <v>1003000</v>
      </c>
      <c r="Z22" s="59" t="s">
        <v>196</v>
      </c>
      <c r="AA22" s="59"/>
    </row>
    <row r="23" spans="1:27" s="60" customFormat="1" ht="22.5" customHeight="1" x14ac:dyDescent="0.2">
      <c r="A23" s="22">
        <v>2</v>
      </c>
      <c r="B23" s="22" t="s">
        <v>154</v>
      </c>
      <c r="C23" s="22">
        <v>40</v>
      </c>
      <c r="D23" s="22">
        <v>42000000</v>
      </c>
      <c r="E23" s="23" t="s">
        <v>69</v>
      </c>
      <c r="F23" s="24" t="s">
        <v>35</v>
      </c>
      <c r="G23" s="25" t="s">
        <v>70</v>
      </c>
      <c r="H23" s="25"/>
      <c r="I23" s="22">
        <v>4</v>
      </c>
      <c r="J23" s="22"/>
      <c r="K23" s="22"/>
      <c r="L23" s="22">
        <v>4</v>
      </c>
      <c r="M23" s="59" t="s">
        <v>134</v>
      </c>
      <c r="N23" s="59"/>
      <c r="O23" s="59"/>
      <c r="P23" s="59" t="s">
        <v>135</v>
      </c>
      <c r="Q23" s="59" t="s">
        <v>129</v>
      </c>
      <c r="R23" s="59" t="s">
        <v>134</v>
      </c>
      <c r="S23" s="59" t="s">
        <v>127</v>
      </c>
      <c r="T23" s="59">
        <v>66000</v>
      </c>
      <c r="U23" s="59">
        <v>0</v>
      </c>
      <c r="V23" s="59">
        <v>66000</v>
      </c>
      <c r="W23" s="59">
        <v>264000</v>
      </c>
      <c r="X23" s="59">
        <v>0</v>
      </c>
      <c r="Y23" s="59">
        <v>264000</v>
      </c>
      <c r="Z23" s="59" t="s">
        <v>197</v>
      </c>
      <c r="AA23" s="59" t="s">
        <v>207</v>
      </c>
    </row>
    <row r="24" spans="1:27" s="48" customFormat="1" ht="22.5" customHeight="1" x14ac:dyDescent="0.2">
      <c r="A24" s="46">
        <v>2</v>
      </c>
      <c r="B24" s="46" t="s">
        <v>154</v>
      </c>
      <c r="C24" s="14">
        <v>41</v>
      </c>
      <c r="D24" s="14">
        <v>42000000</v>
      </c>
      <c r="E24" s="12" t="s">
        <v>71</v>
      </c>
      <c r="F24" s="13" t="s">
        <v>35</v>
      </c>
      <c r="G24" s="11" t="s">
        <v>72</v>
      </c>
      <c r="H24" s="11"/>
      <c r="I24" s="14">
        <v>4</v>
      </c>
      <c r="J24" s="14"/>
      <c r="K24" s="14"/>
      <c r="L24" s="14">
        <v>4</v>
      </c>
      <c r="M24" s="47" t="s">
        <v>144</v>
      </c>
      <c r="N24" s="47"/>
      <c r="O24" s="47"/>
      <c r="P24" s="47" t="s">
        <v>145</v>
      </c>
      <c r="Q24" s="47" t="s">
        <v>129</v>
      </c>
      <c r="R24" s="47" t="s">
        <v>144</v>
      </c>
      <c r="S24" s="47" t="s">
        <v>146</v>
      </c>
      <c r="T24" s="47">
        <v>31500</v>
      </c>
      <c r="U24" s="47">
        <v>0</v>
      </c>
      <c r="V24" s="47">
        <v>31500</v>
      </c>
      <c r="W24" s="47">
        <v>126000</v>
      </c>
      <c r="X24" s="47">
        <v>0</v>
      </c>
      <c r="Y24" s="47">
        <v>126000</v>
      </c>
      <c r="Z24" s="47" t="s">
        <v>196</v>
      </c>
      <c r="AA24" s="47"/>
    </row>
    <row r="25" spans="1:27" s="48" customFormat="1" ht="22.5" customHeight="1" x14ac:dyDescent="0.2">
      <c r="A25" s="46">
        <v>4</v>
      </c>
      <c r="B25" s="46" t="s">
        <v>164</v>
      </c>
      <c r="C25" s="14">
        <v>85</v>
      </c>
      <c r="D25" s="14">
        <v>42000000</v>
      </c>
      <c r="E25" s="12" t="s">
        <v>119</v>
      </c>
      <c r="F25" s="13" t="s">
        <v>111</v>
      </c>
      <c r="G25" s="11" t="s">
        <v>120</v>
      </c>
      <c r="H25" s="11" t="s">
        <v>121</v>
      </c>
      <c r="I25" s="14">
        <v>29</v>
      </c>
      <c r="J25" s="14"/>
      <c r="K25" s="14"/>
      <c r="L25" s="14">
        <v>29</v>
      </c>
      <c r="M25" s="47" t="s">
        <v>159</v>
      </c>
      <c r="N25" s="47"/>
      <c r="O25" s="47" t="s">
        <v>160</v>
      </c>
      <c r="P25" s="47" t="s">
        <v>161</v>
      </c>
      <c r="Q25" s="47" t="s">
        <v>162</v>
      </c>
      <c r="R25" s="47" t="s">
        <v>163</v>
      </c>
      <c r="S25" s="47" t="s">
        <v>127</v>
      </c>
      <c r="T25" s="47">
        <v>650000</v>
      </c>
      <c r="U25" s="47">
        <v>104000</v>
      </c>
      <c r="V25" s="47">
        <v>754000</v>
      </c>
      <c r="W25" s="47">
        <v>21866000</v>
      </c>
      <c r="X25" s="47"/>
      <c r="Y25" s="47">
        <v>21866000</v>
      </c>
      <c r="Z25" s="47" t="s">
        <v>197</v>
      </c>
      <c r="AA25" s="47" t="s">
        <v>202</v>
      </c>
    </row>
    <row r="26" spans="1:27" s="48" customFormat="1" ht="22.5" customHeight="1" x14ac:dyDescent="0.2">
      <c r="A26" s="46">
        <v>2</v>
      </c>
      <c r="B26" s="46" t="s">
        <v>154</v>
      </c>
      <c r="C26" s="14">
        <v>44</v>
      </c>
      <c r="D26" s="14">
        <v>42000000</v>
      </c>
      <c r="E26" s="12" t="s">
        <v>73</v>
      </c>
      <c r="F26" s="13" t="s">
        <v>35</v>
      </c>
      <c r="G26" s="11" t="s">
        <v>74</v>
      </c>
      <c r="H26" s="11"/>
      <c r="I26" s="14">
        <v>109</v>
      </c>
      <c r="J26" s="14"/>
      <c r="K26" s="14"/>
      <c r="L26" s="14">
        <v>109</v>
      </c>
      <c r="M26" s="47" t="s">
        <v>124</v>
      </c>
      <c r="N26" s="47"/>
      <c r="O26" s="47"/>
      <c r="P26" s="61" t="s">
        <v>128</v>
      </c>
      <c r="Q26" s="47" t="s">
        <v>129</v>
      </c>
      <c r="R26" s="47" t="s">
        <v>124</v>
      </c>
      <c r="S26" s="47" t="s">
        <v>127</v>
      </c>
      <c r="T26" s="47">
        <v>50000</v>
      </c>
      <c r="U26" s="47">
        <v>0</v>
      </c>
      <c r="V26" s="47">
        <v>50000</v>
      </c>
      <c r="W26" s="47">
        <v>5450000</v>
      </c>
      <c r="X26" s="47">
        <v>0</v>
      </c>
      <c r="Y26" s="47">
        <v>5450000</v>
      </c>
      <c r="Z26" s="47" t="s">
        <v>196</v>
      </c>
      <c r="AA26" s="47"/>
    </row>
    <row r="27" spans="1:27" s="48" customFormat="1" ht="22.5" customHeight="1" x14ac:dyDescent="0.25">
      <c r="A27" s="49">
        <v>55</v>
      </c>
      <c r="B27" s="49" t="s">
        <v>193</v>
      </c>
      <c r="C27" s="19">
        <v>48</v>
      </c>
      <c r="D27" s="20">
        <v>42000000</v>
      </c>
      <c r="E27" s="21" t="s">
        <v>75</v>
      </c>
      <c r="F27" s="20" t="s">
        <v>35</v>
      </c>
      <c r="G27" s="18" t="s">
        <v>76</v>
      </c>
      <c r="H27" s="18"/>
      <c r="I27" s="19">
        <v>25</v>
      </c>
      <c r="J27" s="19"/>
      <c r="K27" s="19"/>
      <c r="L27" s="19">
        <v>25</v>
      </c>
      <c r="M27" s="50" t="s">
        <v>188</v>
      </c>
      <c r="N27" s="50"/>
      <c r="O27" s="50" t="s">
        <v>189</v>
      </c>
      <c r="P27" s="50" t="s">
        <v>190</v>
      </c>
      <c r="Q27" s="50" t="s">
        <v>191</v>
      </c>
      <c r="R27" s="50" t="s">
        <v>192</v>
      </c>
      <c r="S27" s="50" t="s">
        <v>127</v>
      </c>
      <c r="T27" s="50">
        <v>214000</v>
      </c>
      <c r="U27" s="50">
        <v>0</v>
      </c>
      <c r="V27" s="50">
        <f>+T27+U27</f>
        <v>214000</v>
      </c>
      <c r="W27" s="50">
        <f>+V27*I27</f>
        <v>5350000</v>
      </c>
      <c r="X27" s="50">
        <v>0</v>
      </c>
      <c r="Y27" s="50">
        <f>+W27+X27</f>
        <v>5350000</v>
      </c>
      <c r="Z27" s="47" t="s">
        <v>196</v>
      </c>
      <c r="AA27" s="47"/>
    </row>
    <row r="28" spans="1:27" s="48" customFormat="1" ht="22.5" customHeight="1" x14ac:dyDescent="0.25">
      <c r="A28" s="49">
        <v>56</v>
      </c>
      <c r="B28" s="49" t="s">
        <v>193</v>
      </c>
      <c r="C28" s="19">
        <v>49</v>
      </c>
      <c r="D28" s="20">
        <v>42000000</v>
      </c>
      <c r="E28" s="21" t="s">
        <v>77</v>
      </c>
      <c r="F28" s="20" t="s">
        <v>35</v>
      </c>
      <c r="G28" s="18" t="s">
        <v>78</v>
      </c>
      <c r="H28" s="18"/>
      <c r="I28" s="19">
        <v>8</v>
      </c>
      <c r="J28" s="19"/>
      <c r="K28" s="19"/>
      <c r="L28" s="19">
        <v>8</v>
      </c>
      <c r="M28" s="50" t="s">
        <v>188</v>
      </c>
      <c r="N28" s="50"/>
      <c r="O28" s="50" t="s">
        <v>189</v>
      </c>
      <c r="P28" s="50" t="s">
        <v>190</v>
      </c>
      <c r="Q28" s="50" t="s">
        <v>191</v>
      </c>
      <c r="R28" s="50" t="s">
        <v>192</v>
      </c>
      <c r="S28" s="50" t="s">
        <v>127</v>
      </c>
      <c r="T28" s="50">
        <v>300000</v>
      </c>
      <c r="U28" s="50">
        <v>0</v>
      </c>
      <c r="V28" s="50">
        <f>+T28+U28</f>
        <v>300000</v>
      </c>
      <c r="W28" s="50">
        <f>+V28*I28</f>
        <v>2400000</v>
      </c>
      <c r="X28" s="50">
        <v>0</v>
      </c>
      <c r="Y28" s="50">
        <f>+W28+X28</f>
        <v>2400000</v>
      </c>
      <c r="Z28" s="47" t="s">
        <v>196</v>
      </c>
      <c r="AA28" s="47"/>
    </row>
    <row r="29" spans="1:27" s="48" customFormat="1" ht="22.5" customHeight="1" x14ac:dyDescent="0.2">
      <c r="A29" s="46">
        <v>2</v>
      </c>
      <c r="B29" s="46" t="s">
        <v>154</v>
      </c>
      <c r="C29" s="14">
        <v>50</v>
      </c>
      <c r="D29" s="14">
        <v>42000000</v>
      </c>
      <c r="E29" s="12" t="s">
        <v>79</v>
      </c>
      <c r="F29" s="13" t="s">
        <v>35</v>
      </c>
      <c r="G29" s="11" t="s">
        <v>80</v>
      </c>
      <c r="H29" s="11"/>
      <c r="I29" s="14">
        <v>42</v>
      </c>
      <c r="J29" s="14">
        <v>68</v>
      </c>
      <c r="K29" s="14"/>
      <c r="L29" s="14">
        <v>110</v>
      </c>
      <c r="M29" s="47" t="s">
        <v>124</v>
      </c>
      <c r="N29" s="47"/>
      <c r="O29" s="47"/>
      <c r="P29" s="61" t="s">
        <v>128</v>
      </c>
      <c r="Q29" s="47" t="s">
        <v>129</v>
      </c>
      <c r="R29" s="47" t="s">
        <v>124</v>
      </c>
      <c r="S29" s="47" t="s">
        <v>127</v>
      </c>
      <c r="T29" s="47">
        <v>22000</v>
      </c>
      <c r="U29" s="47">
        <v>0</v>
      </c>
      <c r="V29" s="47">
        <v>22000</v>
      </c>
      <c r="W29" s="47">
        <v>924000</v>
      </c>
      <c r="X29" s="47">
        <v>1496000</v>
      </c>
      <c r="Y29" s="47">
        <v>2420000</v>
      </c>
      <c r="Z29" s="47" t="s">
        <v>196</v>
      </c>
      <c r="AA29" s="47"/>
    </row>
    <row r="30" spans="1:27" s="48" customFormat="1" ht="22.5" customHeight="1" x14ac:dyDescent="0.2">
      <c r="A30" s="46">
        <v>1</v>
      </c>
      <c r="B30" s="46" t="s">
        <v>104</v>
      </c>
      <c r="C30" s="10">
        <v>61</v>
      </c>
      <c r="D30" s="10">
        <v>42000000</v>
      </c>
      <c r="E30" s="8" t="s">
        <v>93</v>
      </c>
      <c r="F30" s="9" t="s">
        <v>92</v>
      </c>
      <c r="G30" s="11" t="s">
        <v>94</v>
      </c>
      <c r="H30" s="11"/>
      <c r="I30" s="10">
        <v>46</v>
      </c>
      <c r="J30" s="10"/>
      <c r="K30" s="10"/>
      <c r="L30" s="10">
        <v>46</v>
      </c>
      <c r="M30" s="56" t="s">
        <v>95</v>
      </c>
      <c r="N30" s="56"/>
      <c r="O30" s="56" t="s">
        <v>96</v>
      </c>
      <c r="P30" s="57" t="s">
        <v>97</v>
      </c>
      <c r="Q30" s="56" t="s">
        <v>98</v>
      </c>
      <c r="R30" s="56" t="s">
        <v>99</v>
      </c>
      <c r="S30" s="56" t="s">
        <v>100</v>
      </c>
      <c r="T30" s="7">
        <v>821348</v>
      </c>
      <c r="U30" s="58">
        <v>0</v>
      </c>
      <c r="V30" s="7">
        <v>821348</v>
      </c>
      <c r="W30" s="7">
        <v>37782008</v>
      </c>
      <c r="X30" s="7">
        <v>0</v>
      </c>
      <c r="Y30" s="7">
        <v>37782008</v>
      </c>
      <c r="Z30" s="47" t="s">
        <v>196</v>
      </c>
      <c r="AA30" s="47"/>
    </row>
    <row r="31" spans="1:27" ht="22.5" customHeight="1" x14ac:dyDescent="0.25">
      <c r="A31" s="46">
        <v>2</v>
      </c>
      <c r="B31" s="46" t="s">
        <v>154</v>
      </c>
      <c r="C31" s="14">
        <v>52</v>
      </c>
      <c r="D31" s="14">
        <v>42000000</v>
      </c>
      <c r="E31" s="12" t="s">
        <v>81</v>
      </c>
      <c r="F31" s="13" t="s">
        <v>35</v>
      </c>
      <c r="G31" s="11" t="s">
        <v>82</v>
      </c>
      <c r="H31" s="11"/>
      <c r="I31" s="14">
        <v>90</v>
      </c>
      <c r="J31" s="14">
        <v>336</v>
      </c>
      <c r="K31" s="14"/>
      <c r="L31" s="14">
        <v>426</v>
      </c>
      <c r="M31" s="47" t="s">
        <v>131</v>
      </c>
      <c r="N31" s="47"/>
      <c r="O31" s="47"/>
      <c r="P31" s="47" t="s">
        <v>147</v>
      </c>
      <c r="Q31" s="47" t="s">
        <v>148</v>
      </c>
      <c r="R31" s="47" t="s">
        <v>149</v>
      </c>
      <c r="S31" s="47" t="s">
        <v>150</v>
      </c>
      <c r="T31" s="47">
        <v>518</v>
      </c>
      <c r="U31" s="47">
        <v>0</v>
      </c>
      <c r="V31" s="47">
        <v>518</v>
      </c>
      <c r="W31" s="47">
        <v>46620</v>
      </c>
      <c r="X31" s="47">
        <v>174048</v>
      </c>
      <c r="Y31" s="47">
        <v>220668</v>
      </c>
      <c r="Z31" s="47" t="s">
        <v>196</v>
      </c>
      <c r="AA31" s="62"/>
    </row>
    <row r="32" spans="1:27" ht="22.5" customHeight="1" x14ac:dyDescent="0.25">
      <c r="A32" s="46">
        <v>2</v>
      </c>
      <c r="B32" s="46" t="s">
        <v>154</v>
      </c>
      <c r="C32" s="14">
        <v>53</v>
      </c>
      <c r="D32" s="14">
        <v>42000000</v>
      </c>
      <c r="E32" s="12" t="s">
        <v>83</v>
      </c>
      <c r="F32" s="13" t="s">
        <v>35</v>
      </c>
      <c r="G32" s="11" t="s">
        <v>84</v>
      </c>
      <c r="H32" s="11" t="s">
        <v>85</v>
      </c>
      <c r="I32" s="14">
        <v>50</v>
      </c>
      <c r="J32" s="14"/>
      <c r="K32" s="14"/>
      <c r="L32" s="14">
        <v>50</v>
      </c>
      <c r="M32" s="47" t="s">
        <v>124</v>
      </c>
      <c r="N32" s="47"/>
      <c r="O32" s="47"/>
      <c r="P32" s="47" t="s">
        <v>151</v>
      </c>
      <c r="Q32" s="47" t="s">
        <v>126</v>
      </c>
      <c r="R32" s="47" t="s">
        <v>124</v>
      </c>
      <c r="S32" s="47" t="s">
        <v>127</v>
      </c>
      <c r="T32" s="47">
        <v>120000</v>
      </c>
      <c r="U32" s="47">
        <v>0</v>
      </c>
      <c r="V32" s="47">
        <v>120000</v>
      </c>
      <c r="W32" s="47">
        <v>6000000</v>
      </c>
      <c r="X32" s="47">
        <v>0</v>
      </c>
      <c r="Y32" s="47">
        <v>6000000</v>
      </c>
      <c r="Z32" s="47" t="s">
        <v>196</v>
      </c>
      <c r="AA32" s="62"/>
    </row>
    <row r="33" spans="1:27" ht="22.5" customHeight="1" x14ac:dyDescent="0.25">
      <c r="A33" s="46">
        <v>2</v>
      </c>
      <c r="B33" s="46" t="s">
        <v>154</v>
      </c>
      <c r="C33" s="14">
        <v>55</v>
      </c>
      <c r="D33" s="14">
        <v>42000000</v>
      </c>
      <c r="E33" s="12" t="s">
        <v>86</v>
      </c>
      <c r="F33" s="13" t="s">
        <v>35</v>
      </c>
      <c r="G33" s="11" t="s">
        <v>87</v>
      </c>
      <c r="H33" s="11"/>
      <c r="I33" s="14">
        <v>9</v>
      </c>
      <c r="J33" s="14"/>
      <c r="K33" s="14"/>
      <c r="L33" s="14">
        <v>9</v>
      </c>
      <c r="M33" s="47" t="s">
        <v>134</v>
      </c>
      <c r="N33" s="47"/>
      <c r="O33" s="47"/>
      <c r="P33" s="47" t="s">
        <v>135</v>
      </c>
      <c r="Q33" s="47" t="s">
        <v>129</v>
      </c>
      <c r="R33" s="47" t="s">
        <v>134</v>
      </c>
      <c r="S33" s="47" t="s">
        <v>146</v>
      </c>
      <c r="T33" s="47">
        <v>52000</v>
      </c>
      <c r="U33" s="47">
        <v>8320</v>
      </c>
      <c r="V33" s="47">
        <v>60320</v>
      </c>
      <c r="W33" s="47">
        <v>542880</v>
      </c>
      <c r="X33" s="47">
        <v>0</v>
      </c>
      <c r="Y33" s="47">
        <v>542880</v>
      </c>
      <c r="Z33" s="47" t="s">
        <v>196</v>
      </c>
      <c r="AA33" s="62"/>
    </row>
    <row r="34" spans="1:27" ht="22.5" customHeight="1" x14ac:dyDescent="0.25">
      <c r="A34" s="46">
        <v>2</v>
      </c>
      <c r="B34" s="46" t="s">
        <v>154</v>
      </c>
      <c r="C34" s="14">
        <v>56</v>
      </c>
      <c r="D34" s="14">
        <v>42000000</v>
      </c>
      <c r="E34" s="12" t="s">
        <v>88</v>
      </c>
      <c r="F34" s="13" t="s">
        <v>35</v>
      </c>
      <c r="G34" s="11" t="s">
        <v>89</v>
      </c>
      <c r="H34" s="11"/>
      <c r="I34" s="14">
        <v>30</v>
      </c>
      <c r="J34" s="14"/>
      <c r="K34" s="14"/>
      <c r="L34" s="14">
        <v>30</v>
      </c>
      <c r="M34" s="47" t="s">
        <v>134</v>
      </c>
      <c r="N34" s="47"/>
      <c r="O34" s="47"/>
      <c r="P34" s="61" t="s">
        <v>135</v>
      </c>
      <c r="Q34" s="47" t="s">
        <v>129</v>
      </c>
      <c r="R34" s="47" t="s">
        <v>134</v>
      </c>
      <c r="S34" s="47" t="s">
        <v>140</v>
      </c>
      <c r="T34" s="47">
        <v>76000</v>
      </c>
      <c r="U34" s="47">
        <v>12160</v>
      </c>
      <c r="V34" s="47">
        <v>88160</v>
      </c>
      <c r="W34" s="47">
        <v>2644800</v>
      </c>
      <c r="X34" s="47">
        <v>0</v>
      </c>
      <c r="Y34" s="47">
        <v>2644800</v>
      </c>
      <c r="Z34" s="47" t="s">
        <v>196</v>
      </c>
      <c r="AA34" s="62"/>
    </row>
    <row r="35" spans="1:27" ht="22.5" customHeight="1" x14ac:dyDescent="0.25">
      <c r="A35" s="15">
        <v>5</v>
      </c>
      <c r="B35" s="15" t="s">
        <v>178</v>
      </c>
      <c r="C35" s="15">
        <v>7</v>
      </c>
      <c r="D35" s="16">
        <v>42000000</v>
      </c>
      <c r="E35" s="17" t="s">
        <v>23</v>
      </c>
      <c r="F35" s="16" t="s">
        <v>22</v>
      </c>
      <c r="G35" s="18" t="s">
        <v>24</v>
      </c>
      <c r="H35" s="18"/>
      <c r="I35" s="18">
        <v>7</v>
      </c>
      <c r="J35" s="15"/>
      <c r="K35" s="15"/>
      <c r="L35" s="15">
        <v>7</v>
      </c>
      <c r="M35" s="15" t="s">
        <v>172</v>
      </c>
      <c r="N35" s="15"/>
      <c r="O35" s="55" t="s">
        <v>167</v>
      </c>
      <c r="P35" s="55" t="s">
        <v>173</v>
      </c>
      <c r="Q35" s="55" t="s">
        <v>174</v>
      </c>
      <c r="R35" s="55" t="s">
        <v>174</v>
      </c>
      <c r="S35" s="55" t="s">
        <v>127</v>
      </c>
      <c r="T35" s="55">
        <v>400000</v>
      </c>
      <c r="U35" s="55">
        <v>0</v>
      </c>
      <c r="V35" s="55">
        <v>400000</v>
      </c>
      <c r="W35" s="55">
        <v>2800000</v>
      </c>
      <c r="X35" s="55">
        <v>0</v>
      </c>
      <c r="Y35" s="55">
        <v>2800000</v>
      </c>
      <c r="Z35" s="47" t="s">
        <v>196</v>
      </c>
      <c r="AA35" s="62"/>
    </row>
    <row r="36" spans="1:27" ht="22.5" customHeight="1" x14ac:dyDescent="0.25">
      <c r="A36" s="15">
        <v>5</v>
      </c>
      <c r="B36" s="15" t="s">
        <v>178</v>
      </c>
      <c r="C36" s="15">
        <v>13</v>
      </c>
      <c r="D36" s="16">
        <v>42000000</v>
      </c>
      <c r="E36" s="17" t="s">
        <v>31</v>
      </c>
      <c r="F36" s="16" t="s">
        <v>30</v>
      </c>
      <c r="G36" s="18" t="s">
        <v>32</v>
      </c>
      <c r="H36" s="18" t="s">
        <v>33</v>
      </c>
      <c r="I36" s="18">
        <v>30</v>
      </c>
      <c r="J36" s="15"/>
      <c r="K36" s="15"/>
      <c r="L36" s="15">
        <v>30</v>
      </c>
      <c r="M36" s="15" t="s">
        <v>175</v>
      </c>
      <c r="N36" s="15" t="s">
        <v>206</v>
      </c>
      <c r="O36" s="55" t="s">
        <v>167</v>
      </c>
      <c r="P36" s="55" t="s">
        <v>176</v>
      </c>
      <c r="Q36" s="55" t="s">
        <v>177</v>
      </c>
      <c r="R36" s="55" t="s">
        <v>177</v>
      </c>
      <c r="S36" s="55" t="s">
        <v>127</v>
      </c>
      <c r="T36" s="55">
        <v>73000</v>
      </c>
      <c r="U36" s="55">
        <v>0</v>
      </c>
      <c r="V36" s="55">
        <v>73000</v>
      </c>
      <c r="W36" s="55">
        <v>2190000</v>
      </c>
      <c r="X36" s="55">
        <v>0</v>
      </c>
      <c r="Y36" s="55">
        <v>2190000</v>
      </c>
      <c r="Z36" s="47" t="s">
        <v>196</v>
      </c>
      <c r="AA36" s="62"/>
    </row>
    <row r="37" spans="1:27" ht="22.5" customHeight="1" x14ac:dyDescent="0.25">
      <c r="A37" s="46">
        <v>2</v>
      </c>
      <c r="B37" s="46" t="s">
        <v>154</v>
      </c>
      <c r="C37" s="14">
        <v>82</v>
      </c>
      <c r="D37" s="14">
        <v>42000000</v>
      </c>
      <c r="E37" s="12" t="s">
        <v>115</v>
      </c>
      <c r="F37" s="13" t="s">
        <v>111</v>
      </c>
      <c r="G37" s="11" t="s">
        <v>116</v>
      </c>
      <c r="H37" s="11"/>
      <c r="I37" s="14">
        <v>2425</v>
      </c>
      <c r="J37" s="14"/>
      <c r="K37" s="14"/>
      <c r="L37" s="14">
        <v>2425</v>
      </c>
      <c r="M37" s="47" t="s">
        <v>124</v>
      </c>
      <c r="N37" s="47"/>
      <c r="O37" s="47"/>
      <c r="P37" s="61" t="s">
        <v>147</v>
      </c>
      <c r="Q37" s="47" t="s">
        <v>126</v>
      </c>
      <c r="R37" s="47" t="s">
        <v>124</v>
      </c>
      <c r="S37" s="47" t="s">
        <v>153</v>
      </c>
      <c r="T37" s="47">
        <v>295</v>
      </c>
      <c r="U37" s="47">
        <v>0</v>
      </c>
      <c r="V37" s="47">
        <v>295</v>
      </c>
      <c r="W37" s="47">
        <v>715375</v>
      </c>
      <c r="X37" s="47">
        <v>0</v>
      </c>
      <c r="Y37" s="47">
        <v>715375</v>
      </c>
      <c r="Z37" s="47" t="s">
        <v>196</v>
      </c>
      <c r="AA37" s="62"/>
    </row>
    <row r="38" spans="1:27" ht="22.5" customHeight="1" x14ac:dyDescent="0.25">
      <c r="A38" s="46">
        <v>2</v>
      </c>
      <c r="B38" s="46" t="s">
        <v>154</v>
      </c>
      <c r="C38" s="14">
        <v>83</v>
      </c>
      <c r="D38" s="14">
        <v>42000000</v>
      </c>
      <c r="E38" s="12" t="s">
        <v>117</v>
      </c>
      <c r="F38" s="13" t="s">
        <v>111</v>
      </c>
      <c r="G38" s="11" t="s">
        <v>118</v>
      </c>
      <c r="H38" s="11"/>
      <c r="I38" s="14">
        <v>6</v>
      </c>
      <c r="J38" s="14"/>
      <c r="K38" s="14"/>
      <c r="L38" s="14">
        <v>6</v>
      </c>
      <c r="M38" s="47" t="s">
        <v>134</v>
      </c>
      <c r="N38" s="47"/>
      <c r="O38" s="47"/>
      <c r="P38" s="61" t="s">
        <v>135</v>
      </c>
      <c r="Q38" s="47" t="s">
        <v>129</v>
      </c>
      <c r="R38" s="47" t="s">
        <v>134</v>
      </c>
      <c r="S38" s="47" t="s">
        <v>152</v>
      </c>
      <c r="T38" s="47">
        <v>185000</v>
      </c>
      <c r="U38" s="47">
        <v>29600</v>
      </c>
      <c r="V38" s="47">
        <v>214600</v>
      </c>
      <c r="W38" s="47">
        <v>1287600</v>
      </c>
      <c r="X38" s="47">
        <v>0</v>
      </c>
      <c r="Y38" s="47">
        <v>1287600</v>
      </c>
      <c r="Z38" s="47" t="s">
        <v>196</v>
      </c>
      <c r="AA38" s="62"/>
    </row>
    <row r="39" spans="1:27" ht="22.5" customHeight="1" x14ac:dyDescent="0.25">
      <c r="A39" s="46">
        <v>2</v>
      </c>
      <c r="B39" s="46" t="s">
        <v>154</v>
      </c>
      <c r="C39" s="14">
        <v>58</v>
      </c>
      <c r="D39" s="14">
        <v>42000000</v>
      </c>
      <c r="E39" s="12" t="s">
        <v>90</v>
      </c>
      <c r="F39" s="13" t="s">
        <v>35</v>
      </c>
      <c r="G39" s="11" t="s">
        <v>91</v>
      </c>
      <c r="H39" s="11"/>
      <c r="I39" s="14">
        <v>2</v>
      </c>
      <c r="J39" s="14"/>
      <c r="K39" s="14"/>
      <c r="L39" s="14">
        <v>2</v>
      </c>
      <c r="M39" s="47" t="s">
        <v>134</v>
      </c>
      <c r="N39" s="47"/>
      <c r="O39" s="47"/>
      <c r="P39" s="61" t="s">
        <v>135</v>
      </c>
      <c r="Q39" s="47" t="s">
        <v>129</v>
      </c>
      <c r="R39" s="47" t="s">
        <v>134</v>
      </c>
      <c r="S39" s="47" t="s">
        <v>152</v>
      </c>
      <c r="T39" s="47">
        <v>185000</v>
      </c>
      <c r="U39" s="47">
        <v>29600</v>
      </c>
      <c r="V39" s="47">
        <v>214600</v>
      </c>
      <c r="W39" s="47">
        <v>429200</v>
      </c>
      <c r="X39" s="47">
        <v>0</v>
      </c>
      <c r="Y39" s="47">
        <v>429200</v>
      </c>
      <c r="Z39" s="47" t="s">
        <v>196</v>
      </c>
      <c r="AA39" s="62"/>
    </row>
  </sheetData>
  <sheetProtection password="DDB0" sheet="1" objects="1" scenarios="1"/>
  <autoFilter ref="A1:AA39"/>
  <sortState ref="A2:X793">
    <sortCondition ref="C2:C793"/>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4"/>
  <sheetViews>
    <sheetView tabSelected="1" topLeftCell="C1" workbookViewId="0">
      <selection activeCell="C1" sqref="A1:XFD1048576"/>
    </sheetView>
  </sheetViews>
  <sheetFormatPr baseColWidth="10" defaultRowHeight="15" x14ac:dyDescent="0.25"/>
  <cols>
    <col min="1" max="1" width="7.85546875" style="63" hidden="1" customWidth="1"/>
    <col min="2" max="2" width="11.5703125" style="63" hidden="1" customWidth="1"/>
    <col min="3" max="3" width="8" style="63" customWidth="1"/>
    <col min="4" max="4" width="10" style="63" customWidth="1"/>
    <col min="5" max="5" width="7.5703125" style="45" customWidth="1"/>
    <col min="6" max="6" width="11" style="45" customWidth="1"/>
    <col min="7" max="7" width="21.5703125" style="45" customWidth="1"/>
    <col min="8" max="8" width="10" style="45" customWidth="1"/>
    <col min="9" max="9" width="9.85546875" style="63" customWidth="1"/>
    <col min="10" max="10" width="9.140625" style="63" customWidth="1"/>
    <col min="11" max="11" width="13.140625" style="63" customWidth="1"/>
    <col min="12" max="12" width="17" style="45" customWidth="1"/>
    <col min="13" max="13" width="9.42578125" style="45" customWidth="1"/>
    <col min="14" max="14" width="9.140625" style="45" customWidth="1"/>
    <col min="15" max="15" width="11.42578125" style="45"/>
    <col min="16" max="18" width="11.42578125" style="45" customWidth="1"/>
    <col min="19" max="19" width="16.140625" style="45" customWidth="1"/>
    <col min="20" max="20" width="12.42578125" style="45" customWidth="1"/>
    <col min="21" max="21" width="9.85546875" style="45" customWidth="1"/>
    <col min="22" max="22" width="14.85546875" style="67" customWidth="1"/>
    <col min="23" max="23" width="14.140625" style="67" customWidth="1"/>
    <col min="24" max="24" width="12.7109375" style="67" customWidth="1"/>
    <col min="25" max="25" width="11.42578125" style="45"/>
    <col min="26" max="26" width="13.42578125" style="45" customWidth="1"/>
    <col min="27" max="16384" width="11.42578125" style="45"/>
  </cols>
  <sheetData>
    <row r="1" spans="1:30" ht="63.75" x14ac:dyDescent="0.25">
      <c r="A1" s="6" t="s">
        <v>122</v>
      </c>
      <c r="B1" s="6" t="s">
        <v>123</v>
      </c>
      <c r="C1" s="6" t="s">
        <v>0</v>
      </c>
      <c r="D1" s="5" t="s">
        <v>1</v>
      </c>
      <c r="E1" s="2" t="s">
        <v>2</v>
      </c>
      <c r="F1" s="1" t="s">
        <v>3</v>
      </c>
      <c r="G1" s="3" t="s">
        <v>4</v>
      </c>
      <c r="H1" s="4" t="s">
        <v>5</v>
      </c>
      <c r="I1" s="5" t="s">
        <v>6</v>
      </c>
      <c r="J1" s="5" t="s">
        <v>7</v>
      </c>
      <c r="K1" s="5" t="s">
        <v>9</v>
      </c>
      <c r="L1" s="5" t="s">
        <v>10</v>
      </c>
      <c r="M1" s="5"/>
      <c r="N1" s="5" t="s">
        <v>11</v>
      </c>
      <c r="O1" s="5" t="s">
        <v>12</v>
      </c>
      <c r="P1" s="5" t="s">
        <v>13</v>
      </c>
      <c r="Q1" s="5" t="s">
        <v>14</v>
      </c>
      <c r="R1" s="5" t="s">
        <v>15</v>
      </c>
      <c r="S1" s="5" t="s">
        <v>16</v>
      </c>
      <c r="T1" s="5" t="s">
        <v>17</v>
      </c>
      <c r="U1" s="5" t="s">
        <v>18</v>
      </c>
      <c r="V1" s="64" t="s">
        <v>19</v>
      </c>
      <c r="W1" s="64" t="s">
        <v>20</v>
      </c>
      <c r="X1" s="64" t="s">
        <v>21</v>
      </c>
      <c r="Y1" s="5" t="s">
        <v>194</v>
      </c>
      <c r="Z1" s="5" t="s">
        <v>195</v>
      </c>
    </row>
    <row r="2" spans="1:30" s="48" customFormat="1" ht="22.5" customHeight="1" x14ac:dyDescent="0.25">
      <c r="A2" s="15">
        <v>5</v>
      </c>
      <c r="B2" s="15" t="s">
        <v>178</v>
      </c>
      <c r="C2" s="15">
        <v>7</v>
      </c>
      <c r="D2" s="16">
        <v>42000000</v>
      </c>
      <c r="E2" s="17" t="s">
        <v>23</v>
      </c>
      <c r="F2" s="16" t="s">
        <v>22</v>
      </c>
      <c r="G2" s="18" t="s">
        <v>24</v>
      </c>
      <c r="H2" s="18"/>
      <c r="I2" s="28">
        <v>7</v>
      </c>
      <c r="J2" s="15"/>
      <c r="K2" s="15">
        <v>7</v>
      </c>
      <c r="L2" s="15" t="s">
        <v>172</v>
      </c>
      <c r="M2" s="15"/>
      <c r="N2" s="55" t="s">
        <v>167</v>
      </c>
      <c r="O2" s="55" t="s">
        <v>173</v>
      </c>
      <c r="P2" s="55" t="s">
        <v>174</v>
      </c>
      <c r="Q2" s="55" t="s">
        <v>174</v>
      </c>
      <c r="R2" s="55" t="s">
        <v>127</v>
      </c>
      <c r="S2" s="55">
        <v>400000</v>
      </c>
      <c r="T2" s="55">
        <v>0</v>
      </c>
      <c r="U2" s="55">
        <v>400000</v>
      </c>
      <c r="V2" s="65">
        <f t="shared" ref="V2:V34" si="0">+U2*I2</f>
        <v>2800000</v>
      </c>
      <c r="W2" s="65">
        <f t="shared" ref="W2:W34" si="1">+J2*U2</f>
        <v>0</v>
      </c>
      <c r="X2" s="65">
        <f t="shared" ref="X2:X34" si="2">+V2+W2</f>
        <v>2800000</v>
      </c>
      <c r="Y2" s="47" t="s">
        <v>196</v>
      </c>
      <c r="Z2" s="47">
        <f t="shared" ref="Z2:Z34" si="3">+U2*100/U2</f>
        <v>100</v>
      </c>
      <c r="AA2" s="45" t="s">
        <v>292</v>
      </c>
      <c r="AB2" s="48" t="str">
        <f>VLOOKUP(G2,'[1]NO OFERTADOS'!$E$3:$O$101,1,0)</f>
        <v>SET PARA CRICOTIROTOMIA ADULTO Y PEDIÁTRICO</v>
      </c>
      <c r="AC2" s="48">
        <f>VLOOKUP(G2,'[1]NO OFERTADOS'!$E$3:$O$101,11,0)</f>
        <v>400000</v>
      </c>
      <c r="AD2" s="66">
        <f t="shared" ref="AD2:AD34" si="4">+U2/AC2-100%</f>
        <v>0</v>
      </c>
    </row>
    <row r="3" spans="1:30" s="48" customFormat="1" ht="22.5" customHeight="1" x14ac:dyDescent="0.25">
      <c r="A3" s="46">
        <v>3</v>
      </c>
      <c r="B3" s="46" t="s">
        <v>155</v>
      </c>
      <c r="C3" s="14">
        <v>10</v>
      </c>
      <c r="D3" s="14">
        <v>42000000</v>
      </c>
      <c r="E3" s="12" t="s">
        <v>26</v>
      </c>
      <c r="F3" s="13" t="s">
        <v>25</v>
      </c>
      <c r="G3" s="11" t="s">
        <v>27</v>
      </c>
      <c r="H3" s="11"/>
      <c r="I3" s="14">
        <v>6</v>
      </c>
      <c r="J3" s="14"/>
      <c r="K3" s="14">
        <v>6</v>
      </c>
      <c r="L3" s="47" t="s">
        <v>155</v>
      </c>
      <c r="M3" s="47"/>
      <c r="N3" s="47">
        <v>8888145039</v>
      </c>
      <c r="O3" s="47" t="s">
        <v>156</v>
      </c>
      <c r="P3" s="47" t="s">
        <v>157</v>
      </c>
      <c r="Q3" s="47" t="s">
        <v>155</v>
      </c>
      <c r="R3" s="47" t="s">
        <v>158</v>
      </c>
      <c r="S3" s="47">
        <v>400000</v>
      </c>
      <c r="T3" s="47">
        <v>0</v>
      </c>
      <c r="U3" s="47">
        <v>400000</v>
      </c>
      <c r="V3" s="65">
        <f t="shared" si="0"/>
        <v>2400000</v>
      </c>
      <c r="W3" s="65">
        <f t="shared" si="1"/>
        <v>0</v>
      </c>
      <c r="X3" s="65">
        <f t="shared" si="2"/>
        <v>2400000</v>
      </c>
      <c r="Y3" s="47" t="s">
        <v>196</v>
      </c>
      <c r="Z3" s="47">
        <f t="shared" si="3"/>
        <v>100</v>
      </c>
      <c r="AA3" s="45" t="s">
        <v>292</v>
      </c>
      <c r="AB3" s="48" t="str">
        <f>VLOOKUP(G3,'[1]NO OFERTADOS'!$E$3:$O$101,1,0)</f>
        <v>CATETER TUNELIZADO DOBLE LUMEN ADULTO LARGA ESTANCIA PARA DIALISIS</v>
      </c>
      <c r="AC3" s="48">
        <f>VLOOKUP(G3,'[1]NO OFERTADOS'!$E$3:$O$101,11,0)</f>
        <v>435000</v>
      </c>
      <c r="AD3" s="66">
        <f t="shared" si="4"/>
        <v>-8.0459770114942541E-2</v>
      </c>
    </row>
    <row r="4" spans="1:30" s="48" customFormat="1" ht="22.5" customHeight="1" x14ac:dyDescent="0.25">
      <c r="A4" s="15">
        <v>5</v>
      </c>
      <c r="B4" s="15" t="s">
        <v>178</v>
      </c>
      <c r="C4" s="15">
        <v>13</v>
      </c>
      <c r="D4" s="16">
        <v>42000000</v>
      </c>
      <c r="E4" s="17" t="s">
        <v>31</v>
      </c>
      <c r="F4" s="16" t="s">
        <v>30</v>
      </c>
      <c r="G4" s="18" t="s">
        <v>32</v>
      </c>
      <c r="H4" s="18" t="s">
        <v>33</v>
      </c>
      <c r="I4" s="28">
        <v>30</v>
      </c>
      <c r="J4" s="15"/>
      <c r="K4" s="15">
        <v>30</v>
      </c>
      <c r="L4" s="15" t="s">
        <v>175</v>
      </c>
      <c r="M4" s="15" t="s">
        <v>206</v>
      </c>
      <c r="N4" s="55" t="s">
        <v>167</v>
      </c>
      <c r="O4" s="55" t="s">
        <v>176</v>
      </c>
      <c r="P4" s="55" t="s">
        <v>177</v>
      </c>
      <c r="Q4" s="55" t="s">
        <v>177</v>
      </c>
      <c r="R4" s="55" t="s">
        <v>127</v>
      </c>
      <c r="S4" s="55">
        <v>73000</v>
      </c>
      <c r="T4" s="55">
        <v>0</v>
      </c>
      <c r="U4" s="55">
        <v>73000</v>
      </c>
      <c r="V4" s="65">
        <f t="shared" si="0"/>
        <v>2190000</v>
      </c>
      <c r="W4" s="65">
        <f t="shared" si="1"/>
        <v>0</v>
      </c>
      <c r="X4" s="65">
        <f t="shared" si="2"/>
        <v>2190000</v>
      </c>
      <c r="Y4" s="47" t="s">
        <v>196</v>
      </c>
      <c r="Z4" s="47">
        <f t="shared" si="3"/>
        <v>100</v>
      </c>
      <c r="AA4" s="45" t="s">
        <v>292</v>
      </c>
      <c r="AB4" s="48" t="str">
        <f>VLOOKUP(G4,'[1]NO OFERTADOS'!$E$3:$O$101,1,0)</f>
        <v>SONDA SUCCION CERRADA PUNTA DIRIGIDA 14 FR</v>
      </c>
      <c r="AC4" s="48">
        <f>VLOOKUP(G4,'[1]NO OFERTADOS'!$E$3:$O$101,11,0)</f>
        <v>73000</v>
      </c>
      <c r="AD4" s="66">
        <f t="shared" si="4"/>
        <v>0</v>
      </c>
    </row>
    <row r="5" spans="1:30" s="48" customFormat="1" ht="22.5" customHeight="1" x14ac:dyDescent="0.25">
      <c r="A5" s="46">
        <v>2</v>
      </c>
      <c r="B5" s="46" t="s">
        <v>154</v>
      </c>
      <c r="C5" s="14">
        <v>21</v>
      </c>
      <c r="D5" s="14">
        <v>42000000</v>
      </c>
      <c r="E5" s="12" t="s">
        <v>34</v>
      </c>
      <c r="F5" s="13" t="s">
        <v>35</v>
      </c>
      <c r="G5" s="11" t="s">
        <v>36</v>
      </c>
      <c r="H5" s="11" t="s">
        <v>37</v>
      </c>
      <c r="I5" s="14">
        <v>53</v>
      </c>
      <c r="J5" s="14"/>
      <c r="K5" s="14">
        <v>53</v>
      </c>
      <c r="L5" s="47" t="s">
        <v>124</v>
      </c>
      <c r="M5" s="47"/>
      <c r="N5" s="47"/>
      <c r="O5" s="47" t="s">
        <v>125</v>
      </c>
      <c r="P5" s="47" t="s">
        <v>126</v>
      </c>
      <c r="Q5" s="47" t="s">
        <v>124</v>
      </c>
      <c r="R5" s="47" t="s">
        <v>127</v>
      </c>
      <c r="S5" s="47">
        <v>115000</v>
      </c>
      <c r="T5" s="47">
        <v>0</v>
      </c>
      <c r="U5" s="47">
        <v>115000</v>
      </c>
      <c r="V5" s="65">
        <f t="shared" si="0"/>
        <v>6095000</v>
      </c>
      <c r="W5" s="65">
        <f t="shared" si="1"/>
        <v>0</v>
      </c>
      <c r="X5" s="65">
        <f t="shared" si="2"/>
        <v>6095000</v>
      </c>
      <c r="Y5" s="47" t="s">
        <v>196</v>
      </c>
      <c r="Z5" s="47">
        <f t="shared" si="3"/>
        <v>100</v>
      </c>
      <c r="AA5" s="45" t="s">
        <v>292</v>
      </c>
      <c r="AB5" s="48" t="str">
        <f>VLOOKUP(G5,'[1]NO OFERTADOS'!$E$3:$O$101,1,0)</f>
        <v>ACEITE SILICONADO DE 5000 CENTISTOKES</v>
      </c>
      <c r="AC5" s="48">
        <f>VLOOKUP(G5,'[1]NO OFERTADOS'!$E$3:$O$101,11,0)</f>
        <v>110000</v>
      </c>
      <c r="AD5" s="66">
        <f t="shared" si="4"/>
        <v>4.5454545454545414E-2</v>
      </c>
    </row>
    <row r="6" spans="1:30" s="48" customFormat="1" ht="22.5" customHeight="1" x14ac:dyDescent="0.25">
      <c r="A6" s="46">
        <v>2</v>
      </c>
      <c r="B6" s="46" t="s">
        <v>154</v>
      </c>
      <c r="C6" s="14">
        <v>23</v>
      </c>
      <c r="D6" s="14">
        <v>42294503</v>
      </c>
      <c r="E6" s="12" t="s">
        <v>38</v>
      </c>
      <c r="F6" s="13" t="s">
        <v>35</v>
      </c>
      <c r="G6" s="11" t="s">
        <v>39</v>
      </c>
      <c r="H6" s="11" t="s">
        <v>40</v>
      </c>
      <c r="I6" s="14">
        <v>3</v>
      </c>
      <c r="J6" s="14"/>
      <c r="K6" s="14">
        <v>3</v>
      </c>
      <c r="L6" s="47" t="s">
        <v>124</v>
      </c>
      <c r="M6" s="47"/>
      <c r="N6" s="47"/>
      <c r="O6" s="47" t="s">
        <v>200</v>
      </c>
      <c r="P6" s="47" t="s">
        <v>129</v>
      </c>
      <c r="Q6" s="47" t="s">
        <v>124</v>
      </c>
      <c r="R6" s="47" t="s">
        <v>127</v>
      </c>
      <c r="S6" s="47">
        <v>120000</v>
      </c>
      <c r="T6" s="47">
        <v>0</v>
      </c>
      <c r="U6" s="47">
        <v>120000</v>
      </c>
      <c r="V6" s="65">
        <f t="shared" si="0"/>
        <v>360000</v>
      </c>
      <c r="W6" s="65">
        <f t="shared" si="1"/>
        <v>0</v>
      </c>
      <c r="X6" s="65">
        <f t="shared" si="2"/>
        <v>360000</v>
      </c>
      <c r="Y6" s="47" t="s">
        <v>196</v>
      </c>
      <c r="Z6" s="47">
        <f t="shared" si="3"/>
        <v>100</v>
      </c>
      <c r="AA6" s="45" t="s">
        <v>292</v>
      </c>
      <c r="AB6" s="48" t="str">
        <f>VLOOKUP(G6,'[1]NO OFERTADOS'!$E$3:$O$101,1,0)</f>
        <v>ANILLO DE TENSION CAPSULAR PARA CIRUGIA DE CATARATA</v>
      </c>
      <c r="AC6" s="48">
        <f>VLOOKUP(G6,'[1]NO OFERTADOS'!$E$3:$O$101,11,0)</f>
        <v>110000</v>
      </c>
      <c r="AD6" s="66">
        <f t="shared" si="4"/>
        <v>9.0909090909090828E-2</v>
      </c>
    </row>
    <row r="7" spans="1:30" s="48" customFormat="1" ht="22.5" customHeight="1" x14ac:dyDescent="0.25">
      <c r="A7" s="49">
        <v>31</v>
      </c>
      <c r="B7" s="49" t="s">
        <v>193</v>
      </c>
      <c r="C7" s="19">
        <v>24</v>
      </c>
      <c r="D7" s="20">
        <v>42293133</v>
      </c>
      <c r="E7" s="21" t="s">
        <v>41</v>
      </c>
      <c r="F7" s="20" t="s">
        <v>35</v>
      </c>
      <c r="G7" s="18" t="s">
        <v>42</v>
      </c>
      <c r="H7" s="18" t="s">
        <v>43</v>
      </c>
      <c r="I7" s="19">
        <v>7</v>
      </c>
      <c r="J7" s="19"/>
      <c r="K7" s="19">
        <v>7</v>
      </c>
      <c r="L7" s="50" t="s">
        <v>183</v>
      </c>
      <c r="M7" s="50"/>
      <c r="N7" s="50" t="s">
        <v>184</v>
      </c>
      <c r="O7" s="50" t="s">
        <v>201</v>
      </c>
      <c r="P7" s="50" t="s">
        <v>186</v>
      </c>
      <c r="Q7" s="50" t="s">
        <v>186</v>
      </c>
      <c r="R7" s="50" t="s">
        <v>127</v>
      </c>
      <c r="S7" s="50">
        <v>532000</v>
      </c>
      <c r="T7" s="50">
        <v>0</v>
      </c>
      <c r="U7" s="50">
        <v>532000</v>
      </c>
      <c r="V7" s="65">
        <f t="shared" si="0"/>
        <v>3724000</v>
      </c>
      <c r="W7" s="65">
        <f t="shared" si="1"/>
        <v>0</v>
      </c>
      <c r="X7" s="65">
        <f t="shared" si="2"/>
        <v>3724000</v>
      </c>
      <c r="Y7" s="47" t="s">
        <v>196</v>
      </c>
      <c r="Z7" s="47">
        <f t="shared" si="3"/>
        <v>100</v>
      </c>
      <c r="AA7" s="45" t="s">
        <v>292</v>
      </c>
      <c r="AB7" s="48" t="str">
        <f>VLOOKUP(G7,'[1]NO OFERTADOS'!$E$3:$O$101,1,0)</f>
        <v>ANILLOS INTRAESTROMALES 5mm</v>
      </c>
      <c r="AC7" s="48">
        <f>VLOOKUP(G7,'[1]NO OFERTADOS'!$E$3:$O$101,11,0)</f>
        <v>510000</v>
      </c>
      <c r="AD7" s="66">
        <f t="shared" si="4"/>
        <v>4.3137254901960853E-2</v>
      </c>
    </row>
    <row r="8" spans="1:30" s="48" customFormat="1" ht="22.5" customHeight="1" x14ac:dyDescent="0.25">
      <c r="A8" s="49">
        <v>32</v>
      </c>
      <c r="B8" s="49" t="s">
        <v>193</v>
      </c>
      <c r="C8" s="19">
        <v>25</v>
      </c>
      <c r="D8" s="20">
        <v>42293133</v>
      </c>
      <c r="E8" s="21" t="s">
        <v>44</v>
      </c>
      <c r="F8" s="20" t="s">
        <v>35</v>
      </c>
      <c r="G8" s="18" t="s">
        <v>45</v>
      </c>
      <c r="H8" s="18"/>
      <c r="I8" s="19">
        <v>10</v>
      </c>
      <c r="J8" s="19">
        <v>2</v>
      </c>
      <c r="K8" s="19">
        <v>12</v>
      </c>
      <c r="L8" s="50" t="s">
        <v>183</v>
      </c>
      <c r="M8" s="50"/>
      <c r="N8" s="50" t="s">
        <v>187</v>
      </c>
      <c r="O8" s="50" t="s">
        <v>185</v>
      </c>
      <c r="P8" s="50" t="s">
        <v>186</v>
      </c>
      <c r="Q8" s="50" t="s">
        <v>186</v>
      </c>
      <c r="R8" s="50" t="s">
        <v>127</v>
      </c>
      <c r="S8" s="50">
        <v>689000</v>
      </c>
      <c r="T8" s="50">
        <v>0</v>
      </c>
      <c r="U8" s="50">
        <f>+S8+T8</f>
        <v>689000</v>
      </c>
      <c r="V8" s="65">
        <f t="shared" si="0"/>
        <v>6890000</v>
      </c>
      <c r="W8" s="65">
        <f t="shared" si="1"/>
        <v>1378000</v>
      </c>
      <c r="X8" s="65">
        <f t="shared" si="2"/>
        <v>8268000</v>
      </c>
      <c r="Y8" s="47" t="s">
        <v>196</v>
      </c>
      <c r="Z8" s="47">
        <f t="shared" si="3"/>
        <v>100</v>
      </c>
      <c r="AA8" s="45" t="s">
        <v>292</v>
      </c>
      <c r="AB8" s="48" t="str">
        <f>VLOOKUP(G8,'[1]NO OFERTADOS'!$E$3:$O$101,1,0)</f>
        <v>ANILLOS INTRAESTROMALES 6MM</v>
      </c>
      <c r="AC8" s="48">
        <f>VLOOKUP(G8,'[1]NO OFERTADOS'!$E$3:$O$101,11,0)</f>
        <v>660000</v>
      </c>
      <c r="AD8" s="66">
        <f t="shared" si="4"/>
        <v>4.3939393939393945E-2</v>
      </c>
    </row>
    <row r="9" spans="1:30" s="48" customFormat="1" ht="22.5" customHeight="1" x14ac:dyDescent="0.25">
      <c r="A9" s="46">
        <v>2</v>
      </c>
      <c r="B9" s="46" t="s">
        <v>154</v>
      </c>
      <c r="C9" s="14">
        <v>26</v>
      </c>
      <c r="D9" s="14">
        <v>42000000</v>
      </c>
      <c r="E9" s="12" t="s">
        <v>46</v>
      </c>
      <c r="F9" s="13" t="s">
        <v>35</v>
      </c>
      <c r="G9" s="11" t="s">
        <v>47</v>
      </c>
      <c r="H9" s="11" t="s">
        <v>48</v>
      </c>
      <c r="I9" s="14">
        <v>47</v>
      </c>
      <c r="J9" s="14"/>
      <c r="K9" s="14">
        <v>47</v>
      </c>
      <c r="L9" s="47" t="s">
        <v>124</v>
      </c>
      <c r="N9" s="47"/>
      <c r="O9" s="47" t="s">
        <v>130</v>
      </c>
      <c r="P9" s="47" t="s">
        <v>129</v>
      </c>
      <c r="Q9" s="47" t="s">
        <v>124</v>
      </c>
      <c r="R9" s="48" t="s">
        <v>127</v>
      </c>
      <c r="S9" s="47">
        <v>18000</v>
      </c>
      <c r="T9" s="48">
        <v>0</v>
      </c>
      <c r="U9" s="47">
        <v>18000</v>
      </c>
      <c r="V9" s="65">
        <f t="shared" si="0"/>
        <v>846000</v>
      </c>
      <c r="W9" s="65">
        <f t="shared" si="1"/>
        <v>0</v>
      </c>
      <c r="X9" s="65">
        <f t="shared" si="2"/>
        <v>846000</v>
      </c>
      <c r="Y9" s="47" t="s">
        <v>196</v>
      </c>
      <c r="Z9" s="47">
        <f t="shared" si="3"/>
        <v>100</v>
      </c>
      <c r="AA9" s="45" t="s">
        <v>292</v>
      </c>
      <c r="AB9" s="48" t="str">
        <f>VLOOKUP(G9,'[1]NO OFERTADOS'!$E$3:$O$101,1,0)</f>
        <v>AZUL TRIPAN</v>
      </c>
      <c r="AC9" s="48">
        <f>VLOOKUP(G9,'[1]NO OFERTADOS'!$E$3:$O$101,11,0)</f>
        <v>17000</v>
      </c>
      <c r="AD9" s="66">
        <f t="shared" si="4"/>
        <v>5.8823529411764719E-2</v>
      </c>
    </row>
    <row r="10" spans="1:30" s="48" customFormat="1" ht="22.5" customHeight="1" x14ac:dyDescent="0.25">
      <c r="A10" s="46">
        <v>2</v>
      </c>
      <c r="B10" s="46" t="s">
        <v>154</v>
      </c>
      <c r="C10" s="14">
        <v>27</v>
      </c>
      <c r="D10" s="14">
        <v>42312105</v>
      </c>
      <c r="E10" s="12" t="s">
        <v>49</v>
      </c>
      <c r="F10" s="13" t="s">
        <v>35</v>
      </c>
      <c r="G10" s="11" t="s">
        <v>50</v>
      </c>
      <c r="H10" s="11"/>
      <c r="I10" s="14">
        <v>330</v>
      </c>
      <c r="J10" s="14">
        <v>88</v>
      </c>
      <c r="K10" s="14">
        <v>418</v>
      </c>
      <c r="L10" s="47" t="s">
        <v>131</v>
      </c>
      <c r="M10" s="47"/>
      <c r="N10" s="47"/>
      <c r="O10" s="47" t="s">
        <v>132</v>
      </c>
      <c r="P10" s="47" t="s">
        <v>129</v>
      </c>
      <c r="Q10" s="47" t="s">
        <v>131</v>
      </c>
      <c r="R10" s="47" t="s">
        <v>133</v>
      </c>
      <c r="S10" s="47">
        <v>520</v>
      </c>
      <c r="T10" s="47">
        <v>83.2</v>
      </c>
      <c r="U10" s="47">
        <v>603.20000000000005</v>
      </c>
      <c r="V10" s="65">
        <f t="shared" si="0"/>
        <v>199056.00000000003</v>
      </c>
      <c r="W10" s="65">
        <f t="shared" si="1"/>
        <v>53081.600000000006</v>
      </c>
      <c r="X10" s="65">
        <f t="shared" si="2"/>
        <v>252137.60000000003</v>
      </c>
      <c r="Y10" s="47" t="s">
        <v>196</v>
      </c>
      <c r="Z10" s="47">
        <f t="shared" si="3"/>
        <v>100</v>
      </c>
      <c r="AA10" s="45" t="s">
        <v>292</v>
      </c>
      <c r="AB10" s="48" t="str">
        <f>VLOOKUP(G10,'[1]NO OFERTADOS'!$E$3:$O$101,1,0)</f>
        <v>CASCARILLA OFTALMICA</v>
      </c>
      <c r="AC10" s="48">
        <f>VLOOKUP(G10,'[1]NO OFERTADOS'!$E$3:$O$101,11,0)</f>
        <v>580</v>
      </c>
      <c r="AD10" s="66">
        <f t="shared" si="4"/>
        <v>4.0000000000000036E-2</v>
      </c>
    </row>
    <row r="11" spans="1:30" s="48" customFormat="1" ht="22.5" customHeight="1" x14ac:dyDescent="0.25">
      <c r="A11" s="46">
        <v>2</v>
      </c>
      <c r="B11" s="46" t="s">
        <v>154</v>
      </c>
      <c r="C11" s="14">
        <v>30</v>
      </c>
      <c r="D11" s="14">
        <v>42000000</v>
      </c>
      <c r="E11" s="12" t="s">
        <v>55</v>
      </c>
      <c r="F11" s="13" t="s">
        <v>35</v>
      </c>
      <c r="G11" s="11" t="s">
        <v>56</v>
      </c>
      <c r="H11" s="11"/>
      <c r="I11" s="14">
        <v>241</v>
      </c>
      <c r="J11" s="14">
        <v>91</v>
      </c>
      <c r="K11" s="14">
        <v>332</v>
      </c>
      <c r="L11" s="47" t="s">
        <v>131</v>
      </c>
      <c r="M11" s="47"/>
      <c r="N11" s="47"/>
      <c r="O11" s="47" t="s">
        <v>132</v>
      </c>
      <c r="P11" s="47" t="s">
        <v>129</v>
      </c>
      <c r="Q11" s="47" t="s">
        <v>131</v>
      </c>
      <c r="R11" s="47" t="s">
        <v>136</v>
      </c>
      <c r="S11" s="47">
        <v>14000</v>
      </c>
      <c r="T11" s="47">
        <v>2240</v>
      </c>
      <c r="U11" s="47">
        <v>16240</v>
      </c>
      <c r="V11" s="65">
        <f t="shared" si="0"/>
        <v>3913840</v>
      </c>
      <c r="W11" s="65">
        <f t="shared" si="1"/>
        <v>1477840</v>
      </c>
      <c r="X11" s="65">
        <f t="shared" si="2"/>
        <v>5391680</v>
      </c>
      <c r="Y11" s="47" t="s">
        <v>196</v>
      </c>
      <c r="Z11" s="47">
        <f t="shared" si="3"/>
        <v>100</v>
      </c>
      <c r="AA11" s="45" t="s">
        <v>292</v>
      </c>
      <c r="AB11" s="48" t="str">
        <f>VLOOKUP(G11,'[1]NO OFERTADOS'!$E$3:$O$101,1,0)</f>
        <v>CUCHILLA OFTALMICA 15 GRADOS</v>
      </c>
      <c r="AC11" s="48">
        <f>VLOOKUP(G11,'[1]NO OFERTADOS'!$E$3:$O$101,11,0)</f>
        <v>11832</v>
      </c>
      <c r="AD11" s="66">
        <f t="shared" si="4"/>
        <v>0.37254901960784315</v>
      </c>
    </row>
    <row r="12" spans="1:30" s="48" customFormat="1" ht="22.5" customHeight="1" x14ac:dyDescent="0.25">
      <c r="A12" s="46">
        <v>2</v>
      </c>
      <c r="B12" s="46" t="s">
        <v>154</v>
      </c>
      <c r="C12" s="14">
        <v>31</v>
      </c>
      <c r="D12" s="14">
        <v>42000000</v>
      </c>
      <c r="E12" s="12" t="s">
        <v>57</v>
      </c>
      <c r="F12" s="13" t="s">
        <v>35</v>
      </c>
      <c r="G12" s="11" t="s">
        <v>58</v>
      </c>
      <c r="H12" s="11"/>
      <c r="I12" s="14">
        <v>46</v>
      </c>
      <c r="J12" s="14"/>
      <c r="K12" s="14">
        <v>46</v>
      </c>
      <c r="L12" s="47" t="s">
        <v>137</v>
      </c>
      <c r="M12" s="47"/>
      <c r="N12" s="47"/>
      <c r="O12" s="47" t="s">
        <v>138</v>
      </c>
      <c r="P12" s="47" t="s">
        <v>126</v>
      </c>
      <c r="Q12" s="47" t="s">
        <v>139</v>
      </c>
      <c r="R12" s="47" t="s">
        <v>140</v>
      </c>
      <c r="S12" s="47">
        <v>26500</v>
      </c>
      <c r="T12" s="47">
        <v>4240</v>
      </c>
      <c r="U12" s="47">
        <v>30740</v>
      </c>
      <c r="V12" s="65">
        <f t="shared" si="0"/>
        <v>1414040</v>
      </c>
      <c r="W12" s="65">
        <f t="shared" si="1"/>
        <v>0</v>
      </c>
      <c r="X12" s="65">
        <f t="shared" si="2"/>
        <v>1414040</v>
      </c>
      <c r="Y12" s="47" t="s">
        <v>196</v>
      </c>
      <c r="Z12" s="47">
        <f t="shared" si="3"/>
        <v>100</v>
      </c>
      <c r="AA12" s="45" t="s">
        <v>292</v>
      </c>
      <c r="AB12" s="48" t="str">
        <f>VLOOKUP(G12,'[1]NO OFERTADOS'!$E$3:$O$101,1,0)</f>
        <v>CUCHILLA OFTALMICA 3.2 mm</v>
      </c>
      <c r="AC12" s="48">
        <f>VLOOKUP(G12,'[1]NO OFERTADOS'!$E$3:$O$101,11,0)</f>
        <v>29904.799999999999</v>
      </c>
      <c r="AD12" s="66">
        <f t="shared" si="4"/>
        <v>2.7928626842513626E-2</v>
      </c>
    </row>
    <row r="13" spans="1:30" s="48" customFormat="1" ht="22.5" customHeight="1" x14ac:dyDescent="0.25">
      <c r="A13" s="46">
        <v>2</v>
      </c>
      <c r="B13" s="46" t="s">
        <v>154</v>
      </c>
      <c r="C13" s="14">
        <v>32</v>
      </c>
      <c r="D13" s="14">
        <v>42000000</v>
      </c>
      <c r="E13" s="12" t="s">
        <v>59</v>
      </c>
      <c r="F13" s="13" t="s">
        <v>35</v>
      </c>
      <c r="G13" s="11" t="s">
        <v>60</v>
      </c>
      <c r="H13" s="11"/>
      <c r="I13" s="14">
        <v>12</v>
      </c>
      <c r="J13" s="14"/>
      <c r="K13" s="14">
        <v>12</v>
      </c>
      <c r="L13" s="47" t="s">
        <v>137</v>
      </c>
      <c r="M13" s="47"/>
      <c r="N13" s="47"/>
      <c r="O13" s="47" t="s">
        <v>138</v>
      </c>
      <c r="P13" s="47" t="s">
        <v>126</v>
      </c>
      <c r="Q13" s="47" t="s">
        <v>139</v>
      </c>
      <c r="R13" s="47" t="s">
        <v>140</v>
      </c>
      <c r="S13" s="47">
        <v>26500</v>
      </c>
      <c r="T13" s="47">
        <v>4240</v>
      </c>
      <c r="U13" s="47">
        <v>30740</v>
      </c>
      <c r="V13" s="65">
        <f t="shared" si="0"/>
        <v>368880</v>
      </c>
      <c r="W13" s="65">
        <f t="shared" si="1"/>
        <v>0</v>
      </c>
      <c r="X13" s="65">
        <f t="shared" si="2"/>
        <v>368880</v>
      </c>
      <c r="Y13" s="47" t="s">
        <v>196</v>
      </c>
      <c r="Z13" s="47">
        <f t="shared" si="3"/>
        <v>100</v>
      </c>
      <c r="AA13" s="45" t="s">
        <v>292</v>
      </c>
      <c r="AB13" s="48" t="str">
        <f>VLOOKUP(G13,'[1]NO OFERTADOS'!$E$3:$O$101,1,0)</f>
        <v>CUCHILLETE DESECHABLE DE CORNEA DE 2,2mm</v>
      </c>
      <c r="AC13" s="48">
        <f>VLOOKUP(G13,'[1]NO OFERTADOS'!$E$3:$O$101,11,0)</f>
        <v>29904.799999999999</v>
      </c>
      <c r="AD13" s="66">
        <f t="shared" si="4"/>
        <v>2.7928626842513626E-2</v>
      </c>
    </row>
    <row r="14" spans="1:30" s="48" customFormat="1" ht="22.5" customHeight="1" x14ac:dyDescent="0.25">
      <c r="A14" s="46">
        <v>2</v>
      </c>
      <c r="B14" s="46" t="s">
        <v>154</v>
      </c>
      <c r="C14" s="14">
        <v>33</v>
      </c>
      <c r="D14" s="14">
        <v>42000000</v>
      </c>
      <c r="E14" s="12" t="s">
        <v>61</v>
      </c>
      <c r="F14" s="13" t="s">
        <v>35</v>
      </c>
      <c r="G14" s="11" t="s">
        <v>62</v>
      </c>
      <c r="H14" s="11"/>
      <c r="I14" s="14">
        <v>4</v>
      </c>
      <c r="J14" s="14"/>
      <c r="K14" s="14">
        <v>4</v>
      </c>
      <c r="L14" s="47" t="s">
        <v>137</v>
      </c>
      <c r="M14" s="47"/>
      <c r="N14" s="47"/>
      <c r="O14" s="47" t="s">
        <v>138</v>
      </c>
      <c r="P14" s="47" t="s">
        <v>126</v>
      </c>
      <c r="Q14" s="47" t="s">
        <v>139</v>
      </c>
      <c r="R14" s="47" t="s">
        <v>140</v>
      </c>
      <c r="S14" s="47">
        <v>26500</v>
      </c>
      <c r="T14" s="47">
        <v>4240</v>
      </c>
      <c r="U14" s="47">
        <v>30740</v>
      </c>
      <c r="V14" s="65">
        <f t="shared" si="0"/>
        <v>122960</v>
      </c>
      <c r="W14" s="65">
        <f t="shared" si="1"/>
        <v>0</v>
      </c>
      <c r="X14" s="65">
        <f t="shared" si="2"/>
        <v>122960</v>
      </c>
      <c r="Y14" s="47" t="s">
        <v>196</v>
      </c>
      <c r="Z14" s="47">
        <f t="shared" si="3"/>
        <v>100</v>
      </c>
      <c r="AA14" s="45" t="s">
        <v>292</v>
      </c>
      <c r="AB14" s="48" t="str">
        <f>VLOOKUP(G14,'[1]NO OFERTADOS'!$E$3:$O$101,1,0)</f>
        <v>CUCHILLETE DOBLE BISELADO DESECHABLE 2.75mm</v>
      </c>
      <c r="AC14" s="48">
        <f>VLOOKUP(G14,'[1]NO OFERTADOS'!$E$3:$O$101,11,0)</f>
        <v>29904.791700000002</v>
      </c>
      <c r="AD14" s="66">
        <f t="shared" si="4"/>
        <v>2.7928912141528039E-2</v>
      </c>
    </row>
    <row r="15" spans="1:30" s="48" customFormat="1" ht="22.5" customHeight="1" x14ac:dyDescent="0.25">
      <c r="A15" s="46">
        <v>2</v>
      </c>
      <c r="B15" s="46" t="s">
        <v>154</v>
      </c>
      <c r="C15" s="14">
        <v>34</v>
      </c>
      <c r="D15" s="14">
        <v>42000000</v>
      </c>
      <c r="E15" s="12" t="s">
        <v>63</v>
      </c>
      <c r="F15" s="13" t="s">
        <v>35</v>
      </c>
      <c r="G15" s="11" t="s">
        <v>64</v>
      </c>
      <c r="H15" s="11"/>
      <c r="I15" s="14">
        <v>54</v>
      </c>
      <c r="J15" s="14">
        <v>3</v>
      </c>
      <c r="K15" s="14">
        <v>57</v>
      </c>
      <c r="L15" s="47" t="s">
        <v>137</v>
      </c>
      <c r="M15" s="47"/>
      <c r="N15" s="47"/>
      <c r="O15" s="47" t="s">
        <v>138</v>
      </c>
      <c r="P15" s="47" t="s">
        <v>126</v>
      </c>
      <c r="Q15" s="47" t="s">
        <v>139</v>
      </c>
      <c r="R15" s="47" t="s">
        <v>140</v>
      </c>
      <c r="S15" s="47">
        <v>28500</v>
      </c>
      <c r="T15" s="47">
        <v>4560</v>
      </c>
      <c r="U15" s="47">
        <v>33060</v>
      </c>
      <c r="V15" s="65">
        <f t="shared" si="0"/>
        <v>1785240</v>
      </c>
      <c r="W15" s="65">
        <f t="shared" si="1"/>
        <v>99180</v>
      </c>
      <c r="X15" s="65">
        <f t="shared" si="2"/>
        <v>1884420</v>
      </c>
      <c r="Y15" s="47" t="s">
        <v>196</v>
      </c>
      <c r="Z15" s="47">
        <f t="shared" si="3"/>
        <v>100</v>
      </c>
      <c r="AA15" s="45" t="s">
        <v>292</v>
      </c>
      <c r="AB15" s="48" t="str">
        <f>VLOOKUP(G15,'[1]NO OFERTADOS'!$E$3:$O$101,1,0)</f>
        <v>CUCHILLETE PARA VITRECTOMIA  DE 20 GRADOS</v>
      </c>
      <c r="AC15" s="48">
        <f>VLOOKUP(G15,'[1]NO OFERTADOS'!$E$3:$O$101,11,0)</f>
        <v>24592</v>
      </c>
      <c r="AD15" s="66">
        <f t="shared" si="4"/>
        <v>0.34433962264150941</v>
      </c>
    </row>
    <row r="16" spans="1:30" s="48" customFormat="1" ht="22.5" customHeight="1" x14ac:dyDescent="0.25">
      <c r="A16" s="46">
        <v>2</v>
      </c>
      <c r="B16" s="46" t="s">
        <v>154</v>
      </c>
      <c r="C16" s="14">
        <v>36</v>
      </c>
      <c r="D16" s="14">
        <v>42000000</v>
      </c>
      <c r="E16" s="12" t="s">
        <v>65</v>
      </c>
      <c r="F16" s="13" t="s">
        <v>35</v>
      </c>
      <c r="G16" s="11" t="s">
        <v>66</v>
      </c>
      <c r="H16" s="11"/>
      <c r="I16" s="14">
        <v>234</v>
      </c>
      <c r="J16" s="14"/>
      <c r="K16" s="14">
        <v>234</v>
      </c>
      <c r="L16" s="47" t="s">
        <v>124</v>
      </c>
      <c r="M16" s="47"/>
      <c r="N16" s="47"/>
      <c r="O16" s="47" t="s">
        <v>141</v>
      </c>
      <c r="P16" s="47" t="s">
        <v>129</v>
      </c>
      <c r="Q16" s="47" t="s">
        <v>124</v>
      </c>
      <c r="R16" s="47" t="s">
        <v>127</v>
      </c>
      <c r="S16" s="47">
        <v>48000</v>
      </c>
      <c r="T16" s="47">
        <v>0</v>
      </c>
      <c r="U16" s="47">
        <v>48000</v>
      </c>
      <c r="V16" s="65">
        <f t="shared" si="0"/>
        <v>11232000</v>
      </c>
      <c r="W16" s="65">
        <f t="shared" si="1"/>
        <v>0</v>
      </c>
      <c r="X16" s="65">
        <f t="shared" si="2"/>
        <v>11232000</v>
      </c>
      <c r="Y16" s="47" t="s">
        <v>196</v>
      </c>
      <c r="Z16" s="47">
        <f t="shared" si="3"/>
        <v>100</v>
      </c>
      <c r="AA16" s="45" t="s">
        <v>292</v>
      </c>
      <c r="AB16" s="48" t="str">
        <f>VLOOKUP(G16,'[1]NO OFERTADOS'!$E$3:$O$101,1,0)</f>
        <v>HIALURONATO SODICO 18 mg/1mL JERINGA DESECHABLE MAS CANULA</v>
      </c>
      <c r="AC16" s="48">
        <f>VLOOKUP(G16,'[1]NO OFERTADOS'!$E$3:$O$101,11,0)</f>
        <v>49000</v>
      </c>
      <c r="AD16" s="66">
        <f t="shared" si="4"/>
        <v>-2.0408163265306145E-2</v>
      </c>
    </row>
    <row r="17" spans="1:30" s="48" customFormat="1" ht="22.5" customHeight="1" x14ac:dyDescent="0.25">
      <c r="A17" s="22">
        <v>2</v>
      </c>
      <c r="B17" s="22" t="s">
        <v>154</v>
      </c>
      <c r="C17" s="22">
        <v>38</v>
      </c>
      <c r="D17" s="22">
        <v>42000000</v>
      </c>
      <c r="E17" s="23" t="s">
        <v>67</v>
      </c>
      <c r="F17" s="24" t="s">
        <v>35</v>
      </c>
      <c r="G17" s="25" t="s">
        <v>68</v>
      </c>
      <c r="H17" s="25"/>
      <c r="I17" s="22">
        <v>17</v>
      </c>
      <c r="J17" s="22"/>
      <c r="K17" s="22">
        <v>17</v>
      </c>
      <c r="L17" s="59" t="s">
        <v>137</v>
      </c>
      <c r="M17" s="59" t="s">
        <v>205</v>
      </c>
      <c r="N17" s="59"/>
      <c r="O17" s="59" t="s">
        <v>142</v>
      </c>
      <c r="P17" s="59" t="s">
        <v>129</v>
      </c>
      <c r="Q17" s="59" t="s">
        <v>137</v>
      </c>
      <c r="R17" s="59" t="s">
        <v>143</v>
      </c>
      <c r="S17" s="59">
        <v>59000</v>
      </c>
      <c r="T17" s="59">
        <v>0</v>
      </c>
      <c r="U17" s="59">
        <v>59000</v>
      </c>
      <c r="V17" s="65">
        <f t="shared" si="0"/>
        <v>1003000</v>
      </c>
      <c r="W17" s="65">
        <f t="shared" si="1"/>
        <v>0</v>
      </c>
      <c r="X17" s="65">
        <f t="shared" si="2"/>
        <v>1003000</v>
      </c>
      <c r="Y17" s="59" t="s">
        <v>196</v>
      </c>
      <c r="Z17" s="47">
        <f t="shared" si="3"/>
        <v>100</v>
      </c>
      <c r="AA17" s="45" t="s">
        <v>292</v>
      </c>
      <c r="AB17" s="48" t="str">
        <f>VLOOKUP(G17,'[1]NO OFERTADOS'!$E$3:$O$101,1,0)</f>
        <v>IMPLANTE EN SILICONA DIFERENTES MEDIDAS</v>
      </c>
      <c r="AC17" s="48">
        <f>VLOOKUP(G17,'[1]NO OFERTADOS'!$E$3:$O$101,11,0)</f>
        <v>52200</v>
      </c>
      <c r="AD17" s="66">
        <f t="shared" si="4"/>
        <v>0.13026819923371646</v>
      </c>
    </row>
    <row r="18" spans="1:30" s="48" customFormat="1" ht="22.5" customHeight="1" x14ac:dyDescent="0.25">
      <c r="A18" s="46">
        <v>2</v>
      </c>
      <c r="B18" s="46" t="s">
        <v>154</v>
      </c>
      <c r="C18" s="14">
        <v>41</v>
      </c>
      <c r="D18" s="14">
        <v>42000000</v>
      </c>
      <c r="E18" s="12" t="s">
        <v>71</v>
      </c>
      <c r="F18" s="13" t="s">
        <v>35</v>
      </c>
      <c r="G18" s="11" t="s">
        <v>72</v>
      </c>
      <c r="H18" s="11"/>
      <c r="I18" s="14">
        <v>4</v>
      </c>
      <c r="J18" s="14"/>
      <c r="K18" s="14">
        <v>4</v>
      </c>
      <c r="L18" s="47" t="s">
        <v>144</v>
      </c>
      <c r="M18" s="47"/>
      <c r="N18" s="47"/>
      <c r="O18" s="47" t="s">
        <v>145</v>
      </c>
      <c r="P18" s="47" t="s">
        <v>129</v>
      </c>
      <c r="Q18" s="47" t="s">
        <v>144</v>
      </c>
      <c r="R18" s="47" t="s">
        <v>146</v>
      </c>
      <c r="S18" s="47">
        <v>31500</v>
      </c>
      <c r="T18" s="47">
        <v>0</v>
      </c>
      <c r="U18" s="47">
        <v>31500</v>
      </c>
      <c r="V18" s="65">
        <f t="shared" si="0"/>
        <v>126000</v>
      </c>
      <c r="W18" s="65">
        <f t="shared" si="1"/>
        <v>0</v>
      </c>
      <c r="X18" s="65">
        <f t="shared" si="2"/>
        <v>126000</v>
      </c>
      <c r="Y18" s="47" t="s">
        <v>196</v>
      </c>
      <c r="Z18" s="47">
        <f t="shared" si="3"/>
        <v>100</v>
      </c>
      <c r="AA18" s="45" t="s">
        <v>292</v>
      </c>
      <c r="AB18" s="48" t="str">
        <f>VLOOKUP(G18,'[1]NO OFERTADOS'!$E$3:$O$101,1,0)</f>
        <v>IMPLANTES RETINALES</v>
      </c>
      <c r="AC18" s="48">
        <f>VLOOKUP(G18,'[1]NO OFERTADOS'!$E$3:$O$101,11,0)</f>
        <v>29000</v>
      </c>
      <c r="AD18" s="66">
        <f t="shared" si="4"/>
        <v>8.6206896551724199E-2</v>
      </c>
    </row>
    <row r="19" spans="1:30" s="60" customFormat="1" ht="22.5" customHeight="1" x14ac:dyDescent="0.25">
      <c r="A19" s="46">
        <v>2</v>
      </c>
      <c r="B19" s="46" t="s">
        <v>154</v>
      </c>
      <c r="C19" s="14">
        <v>44</v>
      </c>
      <c r="D19" s="14">
        <v>42000000</v>
      </c>
      <c r="E19" s="12" t="s">
        <v>73</v>
      </c>
      <c r="F19" s="13" t="s">
        <v>35</v>
      </c>
      <c r="G19" s="11" t="s">
        <v>74</v>
      </c>
      <c r="H19" s="11"/>
      <c r="I19" s="14">
        <v>109</v>
      </c>
      <c r="J19" s="14"/>
      <c r="K19" s="14">
        <v>109</v>
      </c>
      <c r="L19" s="47" t="s">
        <v>124</v>
      </c>
      <c r="M19" s="47"/>
      <c r="N19" s="47"/>
      <c r="O19" s="61" t="s">
        <v>128</v>
      </c>
      <c r="P19" s="47" t="s">
        <v>129</v>
      </c>
      <c r="Q19" s="47" t="s">
        <v>124</v>
      </c>
      <c r="R19" s="47" t="s">
        <v>127</v>
      </c>
      <c r="S19" s="47">
        <v>50000</v>
      </c>
      <c r="T19" s="47">
        <v>0</v>
      </c>
      <c r="U19" s="47">
        <v>50000</v>
      </c>
      <c r="V19" s="65">
        <f t="shared" si="0"/>
        <v>5450000</v>
      </c>
      <c r="W19" s="65">
        <f t="shared" si="1"/>
        <v>0</v>
      </c>
      <c r="X19" s="65">
        <f t="shared" si="2"/>
        <v>5450000</v>
      </c>
      <c r="Y19" s="47" t="s">
        <v>196</v>
      </c>
      <c r="Z19" s="47">
        <f t="shared" si="3"/>
        <v>100</v>
      </c>
      <c r="AA19" s="45" t="s">
        <v>292</v>
      </c>
      <c r="AB19" s="48" t="str">
        <f>VLOOKUP(G19,'[1]NO OFERTADOS'!$E$3:$O$101,1,0)</f>
        <v>LENTE INTRAOCULAR  PLEGABLE DIFERENTES DIOPTRIAS</v>
      </c>
      <c r="AC19" s="48">
        <f>VLOOKUP(G19,'[1]NO OFERTADOS'!$E$3:$O$101,11,0)</f>
        <v>50000</v>
      </c>
      <c r="AD19" s="66">
        <f t="shared" si="4"/>
        <v>0</v>
      </c>
    </row>
    <row r="20" spans="1:30" s="48" customFormat="1" ht="22.5" customHeight="1" x14ac:dyDescent="0.25">
      <c r="A20" s="49">
        <v>55</v>
      </c>
      <c r="B20" s="49" t="s">
        <v>193</v>
      </c>
      <c r="C20" s="19">
        <v>48</v>
      </c>
      <c r="D20" s="20">
        <v>42000000</v>
      </c>
      <c r="E20" s="21" t="s">
        <v>75</v>
      </c>
      <c r="F20" s="20" t="s">
        <v>35</v>
      </c>
      <c r="G20" s="18" t="s">
        <v>76</v>
      </c>
      <c r="H20" s="18"/>
      <c r="I20" s="19">
        <v>25</v>
      </c>
      <c r="J20" s="19"/>
      <c r="K20" s="19">
        <v>25</v>
      </c>
      <c r="L20" s="50" t="s">
        <v>188</v>
      </c>
      <c r="M20" s="50"/>
      <c r="N20" s="50" t="s">
        <v>189</v>
      </c>
      <c r="O20" s="50" t="s">
        <v>190</v>
      </c>
      <c r="P20" s="50" t="s">
        <v>191</v>
      </c>
      <c r="Q20" s="50" t="s">
        <v>192</v>
      </c>
      <c r="R20" s="50" t="s">
        <v>127</v>
      </c>
      <c r="S20" s="50">
        <v>214000</v>
      </c>
      <c r="T20" s="50">
        <v>0</v>
      </c>
      <c r="U20" s="50">
        <f>+S20+T20</f>
        <v>214000</v>
      </c>
      <c r="V20" s="65">
        <f t="shared" si="0"/>
        <v>5350000</v>
      </c>
      <c r="W20" s="65">
        <f t="shared" si="1"/>
        <v>0</v>
      </c>
      <c r="X20" s="65">
        <f t="shared" si="2"/>
        <v>5350000</v>
      </c>
      <c r="Y20" s="47" t="s">
        <v>196</v>
      </c>
      <c r="Z20" s="47">
        <f t="shared" si="3"/>
        <v>100</v>
      </c>
      <c r="AA20" s="45" t="s">
        <v>292</v>
      </c>
      <c r="AB20" s="48" t="str">
        <f>VLOOKUP(G20,'[1]NO OFERTADOS'!$E$3:$O$101,1,0)</f>
        <v>LENTE INTRAOCULAR PLEGABLE 3 PIEZAS DIFERENTES DIOPTRIAS</v>
      </c>
      <c r="AC20" s="48">
        <f>VLOOKUP(G20,'[1]NO OFERTADOS'!$E$3:$O$101,11,0)</f>
        <v>200000</v>
      </c>
      <c r="AD20" s="66">
        <f t="shared" si="4"/>
        <v>7.0000000000000062E-2</v>
      </c>
    </row>
    <row r="21" spans="1:30" s="48" customFormat="1" ht="22.5" customHeight="1" x14ac:dyDescent="0.25">
      <c r="A21" s="49">
        <v>56</v>
      </c>
      <c r="B21" s="49" t="s">
        <v>193</v>
      </c>
      <c r="C21" s="19">
        <v>49</v>
      </c>
      <c r="D21" s="20">
        <v>42000000</v>
      </c>
      <c r="E21" s="21" t="s">
        <v>77</v>
      </c>
      <c r="F21" s="20" t="s">
        <v>35</v>
      </c>
      <c r="G21" s="18" t="s">
        <v>78</v>
      </c>
      <c r="H21" s="18"/>
      <c r="I21" s="19">
        <v>8</v>
      </c>
      <c r="J21" s="19"/>
      <c r="K21" s="19">
        <v>8</v>
      </c>
      <c r="L21" s="50" t="s">
        <v>188</v>
      </c>
      <c r="M21" s="50"/>
      <c r="N21" s="50" t="s">
        <v>189</v>
      </c>
      <c r="O21" s="50" t="s">
        <v>190</v>
      </c>
      <c r="P21" s="50" t="s">
        <v>191</v>
      </c>
      <c r="Q21" s="50" t="s">
        <v>192</v>
      </c>
      <c r="R21" s="50" t="s">
        <v>127</v>
      </c>
      <c r="S21" s="50">
        <v>300000</v>
      </c>
      <c r="T21" s="50">
        <v>0</v>
      </c>
      <c r="U21" s="50">
        <f>+S21+T21</f>
        <v>300000</v>
      </c>
      <c r="V21" s="65">
        <f t="shared" si="0"/>
        <v>2400000</v>
      </c>
      <c r="W21" s="65">
        <f t="shared" si="1"/>
        <v>0</v>
      </c>
      <c r="X21" s="65">
        <f t="shared" si="2"/>
        <v>2400000</v>
      </c>
      <c r="Y21" s="47" t="s">
        <v>196</v>
      </c>
      <c r="Z21" s="47">
        <f t="shared" si="3"/>
        <v>100</v>
      </c>
      <c r="AA21" s="45" t="s">
        <v>292</v>
      </c>
      <c r="AB21" s="48" t="str">
        <f>VLOOKUP(G21,'[1]NO OFERTADOS'!$E$3:$O$101,1,0)</f>
        <v>LENTE INTRAOCULAR PLEGABLE 3 PIEZAS DIFERENTES DIOPTRIAS -poderes bajos-</v>
      </c>
      <c r="AC21" s="48">
        <f>VLOOKUP(G21,'[1]NO OFERTADOS'!$E$3:$O$101,11,0)</f>
        <v>280000</v>
      </c>
      <c r="AD21" s="66">
        <f t="shared" si="4"/>
        <v>7.1428571428571397E-2</v>
      </c>
    </row>
    <row r="22" spans="1:30" s="48" customFormat="1" ht="22.5" customHeight="1" x14ac:dyDescent="0.25">
      <c r="A22" s="46">
        <v>2</v>
      </c>
      <c r="B22" s="46" t="s">
        <v>154</v>
      </c>
      <c r="C22" s="14">
        <v>50</v>
      </c>
      <c r="D22" s="14">
        <v>42000000</v>
      </c>
      <c r="E22" s="12" t="s">
        <v>79</v>
      </c>
      <c r="F22" s="13" t="s">
        <v>35</v>
      </c>
      <c r="G22" s="11" t="s">
        <v>80</v>
      </c>
      <c r="H22" s="11"/>
      <c r="I22" s="14">
        <v>42</v>
      </c>
      <c r="J22" s="14">
        <v>68</v>
      </c>
      <c r="K22" s="14">
        <v>110</v>
      </c>
      <c r="L22" s="47" t="s">
        <v>124</v>
      </c>
      <c r="M22" s="47"/>
      <c r="N22" s="47"/>
      <c r="O22" s="61" t="s">
        <v>128</v>
      </c>
      <c r="P22" s="47" t="s">
        <v>129</v>
      </c>
      <c r="Q22" s="47" t="s">
        <v>124</v>
      </c>
      <c r="R22" s="47" t="s">
        <v>127</v>
      </c>
      <c r="S22" s="47">
        <v>22000</v>
      </c>
      <c r="T22" s="47">
        <v>0</v>
      </c>
      <c r="U22" s="47">
        <v>22000</v>
      </c>
      <c r="V22" s="65">
        <f t="shared" si="0"/>
        <v>924000</v>
      </c>
      <c r="W22" s="65">
        <f t="shared" si="1"/>
        <v>1496000</v>
      </c>
      <c r="X22" s="65">
        <f t="shared" si="2"/>
        <v>2420000</v>
      </c>
      <c r="Y22" s="47" t="s">
        <v>196</v>
      </c>
      <c r="Z22" s="47">
        <f t="shared" si="3"/>
        <v>100</v>
      </c>
      <c r="AA22" s="45" t="s">
        <v>292</v>
      </c>
      <c r="AB22" s="48" t="str">
        <f>VLOOKUP(G22,'[1]NO OFERTADOS'!$E$3:$O$101,1,0)</f>
        <v>LENTE INTRAOCULAR RIGIDO DIFERENTES DIOPTRIAS</v>
      </c>
      <c r="AC22" s="48">
        <f>VLOOKUP(G22,'[1]NO OFERTADOS'!$E$3:$O$101,11,0)</f>
        <v>22000</v>
      </c>
      <c r="AD22" s="66">
        <f t="shared" si="4"/>
        <v>0</v>
      </c>
    </row>
    <row r="23" spans="1:30" s="48" customFormat="1" ht="22.5" customHeight="1" x14ac:dyDescent="0.25">
      <c r="A23" s="46">
        <v>2</v>
      </c>
      <c r="B23" s="46" t="s">
        <v>154</v>
      </c>
      <c r="C23" s="14">
        <v>52</v>
      </c>
      <c r="D23" s="14">
        <v>42000000</v>
      </c>
      <c r="E23" s="12" t="s">
        <v>81</v>
      </c>
      <c r="F23" s="13" t="s">
        <v>35</v>
      </c>
      <c r="G23" s="11" t="s">
        <v>82</v>
      </c>
      <c r="H23" s="11"/>
      <c r="I23" s="14">
        <v>90</v>
      </c>
      <c r="J23" s="14">
        <v>336</v>
      </c>
      <c r="K23" s="14">
        <v>426</v>
      </c>
      <c r="L23" s="47" t="s">
        <v>131</v>
      </c>
      <c r="M23" s="47"/>
      <c r="N23" s="47"/>
      <c r="O23" s="47" t="s">
        <v>147</v>
      </c>
      <c r="P23" s="47" t="s">
        <v>148</v>
      </c>
      <c r="Q23" s="47" t="s">
        <v>149</v>
      </c>
      <c r="R23" s="47" t="s">
        <v>150</v>
      </c>
      <c r="S23" s="47">
        <v>518</v>
      </c>
      <c r="T23" s="47">
        <v>0</v>
      </c>
      <c r="U23" s="47">
        <v>518</v>
      </c>
      <c r="V23" s="65">
        <f t="shared" si="0"/>
        <v>46620</v>
      </c>
      <c r="W23" s="65">
        <f t="shared" si="1"/>
        <v>174048</v>
      </c>
      <c r="X23" s="65">
        <f t="shared" si="2"/>
        <v>220668</v>
      </c>
      <c r="Y23" s="47" t="s">
        <v>196</v>
      </c>
      <c r="Z23" s="47">
        <f t="shared" si="3"/>
        <v>100</v>
      </c>
      <c r="AA23" s="45" t="s">
        <v>292</v>
      </c>
      <c r="AB23" s="48" t="str">
        <f>VLOOKUP(G23,'[1]NO OFERTADOS'!$E$3:$O$101,1,0)</f>
        <v>MICROESPONJA OFTALMICA</v>
      </c>
      <c r="AC23" s="48">
        <f>VLOOKUP(G23,'[1]NO OFERTADOS'!$E$3:$O$101,11,0)</f>
        <v>480</v>
      </c>
      <c r="AD23" s="66">
        <f t="shared" si="4"/>
        <v>7.9166666666666607E-2</v>
      </c>
    </row>
    <row r="24" spans="1:30" s="48" customFormat="1" ht="22.5" customHeight="1" x14ac:dyDescent="0.25">
      <c r="A24" s="46">
        <v>2</v>
      </c>
      <c r="B24" s="46" t="s">
        <v>154</v>
      </c>
      <c r="C24" s="14">
        <v>53</v>
      </c>
      <c r="D24" s="14">
        <v>42000000</v>
      </c>
      <c r="E24" s="12" t="s">
        <v>83</v>
      </c>
      <c r="F24" s="13" t="s">
        <v>35</v>
      </c>
      <c r="G24" s="11" t="s">
        <v>84</v>
      </c>
      <c r="H24" s="11" t="s">
        <v>85</v>
      </c>
      <c r="I24" s="14">
        <v>50</v>
      </c>
      <c r="J24" s="14"/>
      <c r="K24" s="14">
        <v>50</v>
      </c>
      <c r="L24" s="47" t="s">
        <v>124</v>
      </c>
      <c r="M24" s="47"/>
      <c r="N24" s="47"/>
      <c r="O24" s="47" t="s">
        <v>151</v>
      </c>
      <c r="P24" s="47" t="s">
        <v>126</v>
      </c>
      <c r="Q24" s="47" t="s">
        <v>124</v>
      </c>
      <c r="R24" s="47" t="s">
        <v>127</v>
      </c>
      <c r="S24" s="47">
        <v>120000</v>
      </c>
      <c r="T24" s="47">
        <v>0</v>
      </c>
      <c r="U24" s="47">
        <v>120000</v>
      </c>
      <c r="V24" s="65">
        <f t="shared" si="0"/>
        <v>6000000</v>
      </c>
      <c r="W24" s="65">
        <f t="shared" si="1"/>
        <v>0</v>
      </c>
      <c r="X24" s="65">
        <f t="shared" si="2"/>
        <v>6000000</v>
      </c>
      <c r="Y24" s="47" t="s">
        <v>196</v>
      </c>
      <c r="Z24" s="47">
        <f t="shared" si="3"/>
        <v>100</v>
      </c>
      <c r="AA24" s="45" t="s">
        <v>292</v>
      </c>
      <c r="AB24" s="48" t="str">
        <f>VLOOKUP(G24,'[1]NO OFERTADOS'!$E$3:$O$101,1,0)</f>
        <v>PERFLUORO CARBONO</v>
      </c>
      <c r="AC24" s="48">
        <f>VLOOKUP(G24,'[1]NO OFERTADOS'!$E$3:$O$101,11,0)</f>
        <v>110000</v>
      </c>
      <c r="AD24" s="66">
        <f t="shared" si="4"/>
        <v>9.0909090909090828E-2</v>
      </c>
    </row>
    <row r="25" spans="1:30" s="48" customFormat="1" ht="22.5" customHeight="1" x14ac:dyDescent="0.25">
      <c r="A25" s="46">
        <v>2</v>
      </c>
      <c r="B25" s="46" t="s">
        <v>154</v>
      </c>
      <c r="C25" s="14">
        <v>55</v>
      </c>
      <c r="D25" s="14">
        <v>42000000</v>
      </c>
      <c r="E25" s="12" t="s">
        <v>86</v>
      </c>
      <c r="F25" s="13" t="s">
        <v>35</v>
      </c>
      <c r="G25" s="11" t="s">
        <v>87</v>
      </c>
      <c r="H25" s="11"/>
      <c r="I25" s="14">
        <v>9</v>
      </c>
      <c r="J25" s="14"/>
      <c r="K25" s="14">
        <v>9</v>
      </c>
      <c r="L25" s="47" t="s">
        <v>134</v>
      </c>
      <c r="M25" s="47"/>
      <c r="N25" s="47"/>
      <c r="O25" s="47" t="s">
        <v>135</v>
      </c>
      <c r="P25" s="47" t="s">
        <v>129</v>
      </c>
      <c r="Q25" s="47" t="s">
        <v>134</v>
      </c>
      <c r="R25" s="47" t="s">
        <v>146</v>
      </c>
      <c r="S25" s="47">
        <v>52000</v>
      </c>
      <c r="T25" s="47">
        <v>8320</v>
      </c>
      <c r="U25" s="47">
        <v>60320</v>
      </c>
      <c r="V25" s="65">
        <f t="shared" si="0"/>
        <v>542880</v>
      </c>
      <c r="W25" s="65">
        <f t="shared" si="1"/>
        <v>0</v>
      </c>
      <c r="X25" s="65">
        <f t="shared" si="2"/>
        <v>542880</v>
      </c>
      <c r="Y25" s="47" t="s">
        <v>196</v>
      </c>
      <c r="Z25" s="47">
        <f t="shared" si="3"/>
        <v>100</v>
      </c>
      <c r="AA25" s="45" t="s">
        <v>292</v>
      </c>
      <c r="AB25" s="48" t="str">
        <f>VLOOKUP(G25,'[1]NO OFERTADOS'!$E$3:$O$101,1,0)</f>
        <v>RETRACTOR DE IRIS DESECHABLE*</v>
      </c>
      <c r="AC25" s="48">
        <v>52000</v>
      </c>
      <c r="AD25" s="66">
        <f t="shared" si="4"/>
        <v>0.15999999999999992</v>
      </c>
    </row>
    <row r="26" spans="1:30" ht="22.5" customHeight="1" x14ac:dyDescent="0.25">
      <c r="A26" s="46">
        <v>2</v>
      </c>
      <c r="B26" s="46" t="s">
        <v>154</v>
      </c>
      <c r="C26" s="14">
        <v>56</v>
      </c>
      <c r="D26" s="14">
        <v>42000000</v>
      </c>
      <c r="E26" s="12" t="s">
        <v>88</v>
      </c>
      <c r="F26" s="13" t="s">
        <v>35</v>
      </c>
      <c r="G26" s="11" t="s">
        <v>89</v>
      </c>
      <c r="H26" s="11"/>
      <c r="I26" s="14">
        <v>30</v>
      </c>
      <c r="J26" s="14"/>
      <c r="K26" s="14">
        <v>30</v>
      </c>
      <c r="L26" s="47" t="s">
        <v>134</v>
      </c>
      <c r="M26" s="47"/>
      <c r="N26" s="47"/>
      <c r="O26" s="61" t="s">
        <v>135</v>
      </c>
      <c r="P26" s="47" t="s">
        <v>129</v>
      </c>
      <c r="Q26" s="47" t="s">
        <v>134</v>
      </c>
      <c r="R26" s="47" t="s">
        <v>140</v>
      </c>
      <c r="S26" s="47">
        <v>76000</v>
      </c>
      <c r="T26" s="47">
        <v>12160</v>
      </c>
      <c r="U26" s="47">
        <v>88160</v>
      </c>
      <c r="V26" s="65">
        <f t="shared" si="0"/>
        <v>2644800</v>
      </c>
      <c r="W26" s="65">
        <f t="shared" si="1"/>
        <v>0</v>
      </c>
      <c r="X26" s="65">
        <f t="shared" si="2"/>
        <v>2644800</v>
      </c>
      <c r="Y26" s="47" t="s">
        <v>196</v>
      </c>
      <c r="Z26" s="47">
        <f t="shared" si="3"/>
        <v>100</v>
      </c>
      <c r="AA26" s="45" t="s">
        <v>292</v>
      </c>
      <c r="AB26" s="48" t="str">
        <f>VLOOKUP(G26,'[1]NO OFERTADOS'!$E$3:$O$101,1,0)</f>
        <v>RETRACTOR DE IRIS REUTILIZABLE*</v>
      </c>
      <c r="AC26" s="48">
        <f>VLOOKUP(G26,'[1]NO OFERTADOS'!$E$3:$O$101,11,0)</f>
        <v>81200</v>
      </c>
      <c r="AD26" s="66">
        <f t="shared" si="4"/>
        <v>8.5714285714285632E-2</v>
      </c>
    </row>
    <row r="27" spans="1:30" ht="22.5" customHeight="1" x14ac:dyDescent="0.25">
      <c r="A27" s="46">
        <v>2</v>
      </c>
      <c r="B27" s="46" t="s">
        <v>154</v>
      </c>
      <c r="C27" s="14">
        <v>58</v>
      </c>
      <c r="D27" s="14">
        <v>42000000</v>
      </c>
      <c r="E27" s="12" t="s">
        <v>90</v>
      </c>
      <c r="F27" s="13" t="s">
        <v>35</v>
      </c>
      <c r="G27" s="11" t="s">
        <v>91</v>
      </c>
      <c r="H27" s="11"/>
      <c r="I27" s="14">
        <v>2</v>
      </c>
      <c r="J27" s="14"/>
      <c r="K27" s="14">
        <v>2</v>
      </c>
      <c r="L27" s="47" t="s">
        <v>134</v>
      </c>
      <c r="M27" s="47"/>
      <c r="N27" s="47"/>
      <c r="O27" s="61" t="s">
        <v>135</v>
      </c>
      <c r="P27" s="47" t="s">
        <v>129</v>
      </c>
      <c r="Q27" s="47" t="s">
        <v>134</v>
      </c>
      <c r="R27" s="47" t="s">
        <v>152</v>
      </c>
      <c r="S27" s="47">
        <v>185000</v>
      </c>
      <c r="T27" s="47">
        <v>29600</v>
      </c>
      <c r="U27" s="47">
        <v>214600</v>
      </c>
      <c r="V27" s="65">
        <f t="shared" si="0"/>
        <v>429200</v>
      </c>
      <c r="W27" s="65">
        <f t="shared" si="1"/>
        <v>0</v>
      </c>
      <c r="X27" s="65">
        <f t="shared" si="2"/>
        <v>429200</v>
      </c>
      <c r="Y27" s="47" t="s">
        <v>196</v>
      </c>
      <c r="Z27" s="47">
        <f t="shared" si="3"/>
        <v>100</v>
      </c>
      <c r="AA27" s="45" t="s">
        <v>292</v>
      </c>
      <c r="AB27" s="48" t="str">
        <f>VLOOKUP(G27,'[1]NO OFERTADOS'!$E$3:$O$101,1,0)</f>
        <v>TREPANO 7.75 mm</v>
      </c>
      <c r="AC27" s="48">
        <f>VLOOKUP(G27,'[1]NO OFERTADOS'!$E$3:$O$101,11,0)</f>
        <v>214600</v>
      </c>
      <c r="AD27" s="66">
        <f t="shared" si="4"/>
        <v>0</v>
      </c>
    </row>
    <row r="28" spans="1:30" ht="22.5" customHeight="1" x14ac:dyDescent="0.25">
      <c r="A28" s="46">
        <v>1</v>
      </c>
      <c r="B28" s="46" t="s">
        <v>104</v>
      </c>
      <c r="C28" s="10">
        <v>61</v>
      </c>
      <c r="D28" s="10">
        <v>42000000</v>
      </c>
      <c r="E28" s="8" t="s">
        <v>93</v>
      </c>
      <c r="F28" s="9" t="s">
        <v>92</v>
      </c>
      <c r="G28" s="11" t="s">
        <v>94</v>
      </c>
      <c r="H28" s="11"/>
      <c r="I28" s="10">
        <v>46</v>
      </c>
      <c r="J28" s="10"/>
      <c r="K28" s="10">
        <v>46</v>
      </c>
      <c r="L28" s="56" t="s">
        <v>95</v>
      </c>
      <c r="M28" s="56"/>
      <c r="N28" s="56" t="s">
        <v>96</v>
      </c>
      <c r="O28" s="57" t="s">
        <v>97</v>
      </c>
      <c r="P28" s="56" t="s">
        <v>98</v>
      </c>
      <c r="Q28" s="56" t="s">
        <v>99</v>
      </c>
      <c r="R28" s="56" t="s">
        <v>100</v>
      </c>
      <c r="S28" s="7">
        <v>821348</v>
      </c>
      <c r="T28" s="58">
        <v>0</v>
      </c>
      <c r="U28" s="7">
        <v>821348</v>
      </c>
      <c r="V28" s="65">
        <f t="shared" si="0"/>
        <v>37782008</v>
      </c>
      <c r="W28" s="65">
        <f t="shared" si="1"/>
        <v>0</v>
      </c>
      <c r="X28" s="65">
        <f t="shared" si="2"/>
        <v>37782008</v>
      </c>
      <c r="Y28" s="47" t="s">
        <v>196</v>
      </c>
      <c r="Z28" s="47">
        <f t="shared" si="3"/>
        <v>100</v>
      </c>
      <c r="AA28" s="45" t="s">
        <v>292</v>
      </c>
      <c r="AB28" s="48" t="str">
        <f>VLOOKUP(G28,'[1]NO OFERTADOS'!$E$3:$O$101,1,0)</f>
        <v>MATRIZ HEMOSTATICA DE ALTA VISCOSIDAD CON TROMBINA -FLOSEAL-</v>
      </c>
      <c r="AC28" s="48">
        <f>VLOOKUP(G28,'[1]NO OFERTADOS'!$E$3:$O$101,11,0)</f>
        <v>758660</v>
      </c>
      <c r="AD28" s="66">
        <f t="shared" si="4"/>
        <v>8.2629900086995445E-2</v>
      </c>
    </row>
    <row r="29" spans="1:30" ht="22.5" customHeight="1" x14ac:dyDescent="0.25">
      <c r="A29" s="46">
        <v>1</v>
      </c>
      <c r="B29" s="46" t="s">
        <v>104</v>
      </c>
      <c r="C29" s="10">
        <v>73</v>
      </c>
      <c r="D29" s="10">
        <v>42000000</v>
      </c>
      <c r="E29" s="8" t="s">
        <v>102</v>
      </c>
      <c r="F29" s="9" t="s">
        <v>101</v>
      </c>
      <c r="G29" s="11" t="s">
        <v>103</v>
      </c>
      <c r="H29" s="11"/>
      <c r="I29" s="10">
        <v>150</v>
      </c>
      <c r="J29" s="10">
        <v>180</v>
      </c>
      <c r="K29" s="10">
        <v>330</v>
      </c>
      <c r="L29" s="56" t="s">
        <v>104</v>
      </c>
      <c r="M29" s="56"/>
      <c r="N29" s="56" t="s">
        <v>96</v>
      </c>
      <c r="O29" s="57" t="s">
        <v>105</v>
      </c>
      <c r="P29" s="56" t="s">
        <v>99</v>
      </c>
      <c r="Q29" s="56" t="s">
        <v>106</v>
      </c>
      <c r="R29" s="56" t="s">
        <v>107</v>
      </c>
      <c r="S29" s="7">
        <v>6880.6</v>
      </c>
      <c r="T29" s="58">
        <v>0</v>
      </c>
      <c r="U29" s="7">
        <v>6880.6</v>
      </c>
      <c r="V29" s="65">
        <f t="shared" si="0"/>
        <v>1032090</v>
      </c>
      <c r="W29" s="65">
        <f t="shared" si="1"/>
        <v>1238508</v>
      </c>
      <c r="X29" s="65">
        <f t="shared" si="2"/>
        <v>2270598</v>
      </c>
      <c r="Y29" s="47" t="s">
        <v>196</v>
      </c>
      <c r="Z29" s="47">
        <f t="shared" si="3"/>
        <v>100</v>
      </c>
      <c r="AA29" s="45" t="s">
        <v>292</v>
      </c>
      <c r="AB29" s="48" t="str">
        <f>VLOOKUP(G29,'[1]NO OFERTADOS'!$E$3:$O$101,1,0)</f>
        <v>EXTENSION DE ANESTESIA NEONATAL DE 2 VIAS</v>
      </c>
      <c r="AC29" s="48">
        <f>VLOOKUP(G29,'[1]NO OFERTADOS'!$E$3:$O$101,11,0)</f>
        <v>2000</v>
      </c>
      <c r="AD29" s="66">
        <f t="shared" si="4"/>
        <v>2.4403000000000001</v>
      </c>
    </row>
    <row r="30" spans="1:30" ht="22.5" customHeight="1" x14ac:dyDescent="0.25">
      <c r="A30" s="15">
        <v>6</v>
      </c>
      <c r="B30" s="15" t="s">
        <v>165</v>
      </c>
      <c r="C30" s="15">
        <v>74</v>
      </c>
      <c r="D30" s="16">
        <v>42000000</v>
      </c>
      <c r="E30" s="17" t="s">
        <v>108</v>
      </c>
      <c r="F30" s="16" t="s">
        <v>101</v>
      </c>
      <c r="G30" s="18" t="s">
        <v>109</v>
      </c>
      <c r="H30" s="18"/>
      <c r="I30" s="28">
        <v>0</v>
      </c>
      <c r="J30" s="15">
        <v>25</v>
      </c>
      <c r="K30" s="15">
        <v>55</v>
      </c>
      <c r="L30" s="51" t="s">
        <v>166</v>
      </c>
      <c r="M30" s="47"/>
      <c r="N30" s="52" t="s">
        <v>167</v>
      </c>
      <c r="O30" s="53" t="s">
        <v>168</v>
      </c>
      <c r="P30" s="52" t="s">
        <v>169</v>
      </c>
      <c r="Q30" s="51" t="s">
        <v>170</v>
      </c>
      <c r="R30" s="47"/>
      <c r="S30" s="54">
        <v>5720</v>
      </c>
      <c r="T30" s="47"/>
      <c r="U30" s="54">
        <v>5720</v>
      </c>
      <c r="V30" s="65">
        <f t="shared" si="0"/>
        <v>0</v>
      </c>
      <c r="W30" s="65">
        <f t="shared" si="1"/>
        <v>143000</v>
      </c>
      <c r="X30" s="65">
        <f t="shared" si="2"/>
        <v>143000</v>
      </c>
      <c r="Y30" s="47" t="s">
        <v>196</v>
      </c>
      <c r="Z30" s="47">
        <f t="shared" si="3"/>
        <v>100</v>
      </c>
      <c r="AA30" s="45" t="s">
        <v>292</v>
      </c>
      <c r="AB30" s="48" t="str">
        <f>VLOOKUP(G30,'[1]NO OFERTADOS'!$E$3:$O$101,1,0)</f>
        <v>CINTA UMBILICAL 0.30 x 45cm</v>
      </c>
      <c r="AC30" s="48">
        <f>VLOOKUP(G30,'[1]NO OFERTADOS'!$E$3:$O$101,11,0)</f>
        <v>4079</v>
      </c>
      <c r="AD30" s="66">
        <f t="shared" si="4"/>
        <v>0.40230448639372396</v>
      </c>
    </row>
    <row r="31" spans="1:30" ht="22.5" customHeight="1" x14ac:dyDescent="0.25">
      <c r="A31" s="15">
        <v>7</v>
      </c>
      <c r="B31" s="15" t="s">
        <v>182</v>
      </c>
      <c r="C31" s="15">
        <v>76</v>
      </c>
      <c r="D31" s="16">
        <v>42000000</v>
      </c>
      <c r="E31" s="17" t="s">
        <v>110</v>
      </c>
      <c r="F31" s="16" t="s">
        <v>111</v>
      </c>
      <c r="G31" s="18" t="s">
        <v>112</v>
      </c>
      <c r="H31" s="18"/>
      <c r="I31" s="28">
        <v>50</v>
      </c>
      <c r="J31" s="15"/>
      <c r="K31" s="15">
        <v>50</v>
      </c>
      <c r="L31" s="15" t="s">
        <v>179</v>
      </c>
      <c r="M31" s="15"/>
      <c r="N31" s="55">
        <v>544240</v>
      </c>
      <c r="O31" s="55" t="s">
        <v>203</v>
      </c>
      <c r="P31" s="55" t="s">
        <v>180</v>
      </c>
      <c r="Q31" s="55" t="s">
        <v>180</v>
      </c>
      <c r="R31" s="55" t="s">
        <v>181</v>
      </c>
      <c r="S31" s="55">
        <v>114500</v>
      </c>
      <c r="T31" s="55">
        <v>0</v>
      </c>
      <c r="U31" s="55">
        <v>114500</v>
      </c>
      <c r="V31" s="65">
        <f t="shared" si="0"/>
        <v>5725000</v>
      </c>
      <c r="W31" s="65">
        <f t="shared" si="1"/>
        <v>0</v>
      </c>
      <c r="X31" s="65">
        <f t="shared" si="2"/>
        <v>5725000</v>
      </c>
      <c r="Y31" s="47" t="s">
        <v>196</v>
      </c>
      <c r="Z31" s="47">
        <f t="shared" si="3"/>
        <v>100</v>
      </c>
      <c r="AA31" s="45" t="s">
        <v>292</v>
      </c>
      <c r="AB31" s="48" t="str">
        <f>VLOOKUP(G31,'[1]NO OFERTADOS'!$E$3:$O$101,1,0)</f>
        <v>CLIPS HEMO LOK MLX C -CARTUCHO x 6 CLIPS-</v>
      </c>
      <c r="AC31" s="48">
        <f>VLOOKUP(G31,'[1]NO OFERTADOS'!$E$3:$O$101,11,0)</f>
        <v>114500</v>
      </c>
      <c r="AD31" s="66">
        <f t="shared" si="4"/>
        <v>0</v>
      </c>
    </row>
    <row r="32" spans="1:30" ht="22.5" customHeight="1" x14ac:dyDescent="0.25">
      <c r="A32" s="15">
        <v>7</v>
      </c>
      <c r="B32" s="15" t="s">
        <v>182</v>
      </c>
      <c r="C32" s="15">
        <v>77</v>
      </c>
      <c r="D32" s="16">
        <v>42000000</v>
      </c>
      <c r="E32" s="17" t="s">
        <v>113</v>
      </c>
      <c r="F32" s="16" t="s">
        <v>111</v>
      </c>
      <c r="G32" s="18" t="s">
        <v>114</v>
      </c>
      <c r="H32" s="18"/>
      <c r="I32" s="28">
        <v>10</v>
      </c>
      <c r="J32" s="15"/>
      <c r="K32" s="15">
        <v>10</v>
      </c>
      <c r="L32" s="15" t="s">
        <v>179</v>
      </c>
      <c r="M32" s="15"/>
      <c r="N32" s="55">
        <v>544240</v>
      </c>
      <c r="O32" s="55" t="s">
        <v>204</v>
      </c>
      <c r="P32" s="55" t="s">
        <v>180</v>
      </c>
      <c r="Q32" s="55" t="s">
        <v>180</v>
      </c>
      <c r="R32" s="55" t="s">
        <v>181</v>
      </c>
      <c r="S32" s="55">
        <v>164500</v>
      </c>
      <c r="T32" s="55">
        <v>0</v>
      </c>
      <c r="U32" s="55">
        <v>164500</v>
      </c>
      <c r="V32" s="65">
        <f t="shared" si="0"/>
        <v>1645000</v>
      </c>
      <c r="W32" s="65">
        <f t="shared" si="1"/>
        <v>0</v>
      </c>
      <c r="X32" s="65">
        <f t="shared" si="2"/>
        <v>1645000</v>
      </c>
      <c r="Y32" s="47" t="s">
        <v>196</v>
      </c>
      <c r="Z32" s="47">
        <f t="shared" si="3"/>
        <v>100</v>
      </c>
      <c r="AA32" s="45" t="s">
        <v>292</v>
      </c>
      <c r="AB32" s="48" t="str">
        <f>VLOOKUP(G32,'[1]NO OFERTADOS'!$E$3:$O$101,1,0)</f>
        <v>CLIPS HEM-O-LOK XL</v>
      </c>
      <c r="AC32" s="48">
        <f>VLOOKUP(G32,'[1]NO OFERTADOS'!$E$3:$O$101,11,0)</f>
        <v>164500</v>
      </c>
      <c r="AD32" s="66">
        <f t="shared" si="4"/>
        <v>0</v>
      </c>
    </row>
    <row r="33" spans="1:30" ht="22.5" customHeight="1" x14ac:dyDescent="0.25">
      <c r="A33" s="46">
        <v>2</v>
      </c>
      <c r="B33" s="46" t="s">
        <v>154</v>
      </c>
      <c r="C33" s="14">
        <v>82</v>
      </c>
      <c r="D33" s="14">
        <v>42000000</v>
      </c>
      <c r="E33" s="12" t="s">
        <v>115</v>
      </c>
      <c r="F33" s="13" t="s">
        <v>111</v>
      </c>
      <c r="G33" s="11" t="s">
        <v>116</v>
      </c>
      <c r="H33" s="11"/>
      <c r="I33" s="14">
        <v>2425</v>
      </c>
      <c r="J33" s="14"/>
      <c r="K33" s="14">
        <v>2425</v>
      </c>
      <c r="L33" s="47" t="s">
        <v>124</v>
      </c>
      <c r="M33" s="47"/>
      <c r="N33" s="47"/>
      <c r="O33" s="61" t="s">
        <v>147</v>
      </c>
      <c r="P33" s="47" t="s">
        <v>126</v>
      </c>
      <c r="Q33" s="47" t="s">
        <v>124</v>
      </c>
      <c r="R33" s="47" t="s">
        <v>153</v>
      </c>
      <c r="S33" s="47">
        <v>295</v>
      </c>
      <c r="T33" s="47">
        <v>0</v>
      </c>
      <c r="U33" s="47">
        <v>295</v>
      </c>
      <c r="V33" s="65">
        <f t="shared" si="0"/>
        <v>715375</v>
      </c>
      <c r="W33" s="65">
        <f t="shared" si="1"/>
        <v>0</v>
      </c>
      <c r="X33" s="65">
        <f t="shared" si="2"/>
        <v>715375</v>
      </c>
      <c r="Y33" s="47" t="s">
        <v>196</v>
      </c>
      <c r="Z33" s="47">
        <f t="shared" si="3"/>
        <v>100</v>
      </c>
      <c r="AA33" s="45" t="s">
        <v>292</v>
      </c>
      <c r="AB33" s="48" t="str">
        <f>VLOOKUP(G33,'[1]NO OFERTADOS'!$E$3:$O$101,1,0)</f>
        <v>TIRAS DE FLUORESCEINA</v>
      </c>
      <c r="AC33" s="48">
        <f>VLOOKUP(G33,'[1]NO OFERTADOS'!$E$3:$O$101,11,0)</f>
        <v>250</v>
      </c>
      <c r="AD33" s="66">
        <f t="shared" si="4"/>
        <v>0.17999999999999994</v>
      </c>
    </row>
    <row r="34" spans="1:30" ht="22.5" customHeight="1" x14ac:dyDescent="0.25">
      <c r="A34" s="46">
        <v>2</v>
      </c>
      <c r="B34" s="46" t="s">
        <v>154</v>
      </c>
      <c r="C34" s="14">
        <v>83</v>
      </c>
      <c r="D34" s="14">
        <v>42000000</v>
      </c>
      <c r="E34" s="12" t="s">
        <v>117</v>
      </c>
      <c r="F34" s="13" t="s">
        <v>111</v>
      </c>
      <c r="G34" s="11" t="s">
        <v>118</v>
      </c>
      <c r="H34" s="11"/>
      <c r="I34" s="14">
        <v>6</v>
      </c>
      <c r="J34" s="14"/>
      <c r="K34" s="14">
        <v>6</v>
      </c>
      <c r="L34" s="47" t="s">
        <v>134</v>
      </c>
      <c r="M34" s="47"/>
      <c r="N34" s="47"/>
      <c r="O34" s="61" t="s">
        <v>135</v>
      </c>
      <c r="P34" s="47" t="s">
        <v>129</v>
      </c>
      <c r="Q34" s="47" t="s">
        <v>134</v>
      </c>
      <c r="R34" s="47" t="s">
        <v>152</v>
      </c>
      <c r="S34" s="47">
        <v>185000</v>
      </c>
      <c r="T34" s="47">
        <v>29600</v>
      </c>
      <c r="U34" s="47">
        <v>214600</v>
      </c>
      <c r="V34" s="65">
        <f t="shared" si="0"/>
        <v>1287600</v>
      </c>
      <c r="W34" s="65">
        <f t="shared" si="1"/>
        <v>0</v>
      </c>
      <c r="X34" s="65">
        <f t="shared" si="2"/>
        <v>1287600</v>
      </c>
      <c r="Y34" s="47" t="s">
        <v>196</v>
      </c>
      <c r="Z34" s="47">
        <f t="shared" si="3"/>
        <v>100</v>
      </c>
      <c r="AA34" s="45" t="s">
        <v>292</v>
      </c>
      <c r="AB34" s="48" t="str">
        <f>VLOOKUP(G34,'[1]NO OFERTADOS'!$E$3:$O$101,1,0)</f>
        <v>TREPANO 7.50 mm</v>
      </c>
      <c r="AC34" s="48">
        <f>VLOOKUP(G34,'[1]NO OFERTADOS'!$E$3:$O$101,11,0)</f>
        <v>214600.6</v>
      </c>
      <c r="AD34" s="66">
        <f t="shared" si="4"/>
        <v>-2.7958915306269816E-6</v>
      </c>
    </row>
  </sheetData>
  <sheetProtection password="DDB0" sheet="1" objects="1" scenarios="1"/>
  <autoFilter ref="A1:Z34"/>
  <sortState ref="A2:AD34">
    <sortCondition ref="C2:C34"/>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topLeftCell="C1" workbookViewId="0">
      <selection activeCell="F13" sqref="F13"/>
    </sheetView>
  </sheetViews>
  <sheetFormatPr baseColWidth="10" defaultRowHeight="18" customHeight="1" x14ac:dyDescent="0.25"/>
  <cols>
    <col min="2" max="2" width="20.140625" customWidth="1"/>
    <col min="3" max="3" width="18.5703125" customWidth="1"/>
    <col min="4" max="4" width="19.5703125" customWidth="1"/>
    <col min="5" max="5" width="51" customWidth="1"/>
    <col min="6" max="6" width="28.5703125" customWidth="1"/>
  </cols>
  <sheetData>
    <row r="1" spans="1:9" s="44" customFormat="1" ht="18" customHeight="1" x14ac:dyDescent="0.25">
      <c r="A1" s="42" t="s">
        <v>0</v>
      </c>
      <c r="B1" s="43" t="s">
        <v>365</v>
      </c>
      <c r="C1" s="43" t="s">
        <v>361</v>
      </c>
      <c r="D1" s="43" t="s">
        <v>3</v>
      </c>
      <c r="E1" s="43" t="s">
        <v>4</v>
      </c>
      <c r="F1" s="43" t="s">
        <v>5</v>
      </c>
      <c r="G1" s="43" t="s">
        <v>362</v>
      </c>
      <c r="H1" s="43" t="s">
        <v>363</v>
      </c>
      <c r="I1" s="43" t="s">
        <v>364</v>
      </c>
    </row>
    <row r="2" spans="1:9" ht="18" customHeight="1" x14ac:dyDescent="0.25">
      <c r="A2" s="33">
        <v>11</v>
      </c>
      <c r="B2" s="40" t="s">
        <v>359</v>
      </c>
      <c r="C2" s="12" t="s">
        <v>28</v>
      </c>
      <c r="D2" s="13" t="s">
        <v>25</v>
      </c>
      <c r="E2" s="11" t="s">
        <v>29</v>
      </c>
      <c r="F2" s="11"/>
      <c r="G2" s="14">
        <v>4</v>
      </c>
      <c r="H2" s="14"/>
      <c r="I2" s="14">
        <v>4</v>
      </c>
    </row>
    <row r="3" spans="1:9" ht="18" customHeight="1" x14ac:dyDescent="0.25">
      <c r="A3" s="33">
        <v>28</v>
      </c>
      <c r="B3" s="40" t="s">
        <v>359</v>
      </c>
      <c r="C3" s="12" t="s">
        <v>51</v>
      </c>
      <c r="D3" s="13" t="s">
        <v>35</v>
      </c>
      <c r="E3" s="11" t="s">
        <v>52</v>
      </c>
      <c r="F3" s="11"/>
      <c r="G3" s="14">
        <v>36</v>
      </c>
      <c r="H3" s="14"/>
      <c r="I3" s="14">
        <v>36</v>
      </c>
    </row>
    <row r="4" spans="1:9" ht="18" customHeight="1" x14ac:dyDescent="0.25">
      <c r="A4" s="33">
        <v>29</v>
      </c>
      <c r="B4" s="40" t="s">
        <v>359</v>
      </c>
      <c r="C4" s="12" t="s">
        <v>53</v>
      </c>
      <c r="D4" s="13" t="s">
        <v>35</v>
      </c>
      <c r="E4" s="11" t="s">
        <v>54</v>
      </c>
      <c r="F4" s="11"/>
      <c r="G4" s="14">
        <v>1</v>
      </c>
      <c r="H4" s="14"/>
      <c r="I4" s="14">
        <v>1</v>
      </c>
    </row>
    <row r="5" spans="1:9" ht="18" customHeight="1" x14ac:dyDescent="0.25">
      <c r="A5" s="33">
        <v>40</v>
      </c>
      <c r="B5" s="40" t="s">
        <v>359</v>
      </c>
      <c r="C5" s="12" t="s">
        <v>69</v>
      </c>
      <c r="D5" s="13" t="s">
        <v>35</v>
      </c>
      <c r="E5" s="11" t="s">
        <v>70</v>
      </c>
      <c r="F5" s="11"/>
      <c r="G5" s="14">
        <v>4</v>
      </c>
      <c r="H5" s="14"/>
      <c r="I5" s="14">
        <v>4</v>
      </c>
    </row>
    <row r="6" spans="1:9" ht="18" customHeight="1" x14ac:dyDescent="0.25">
      <c r="A6" s="33">
        <v>85</v>
      </c>
      <c r="B6" s="40" t="s">
        <v>359</v>
      </c>
      <c r="C6" s="12" t="s">
        <v>119</v>
      </c>
      <c r="D6" s="13" t="s">
        <v>111</v>
      </c>
      <c r="E6" s="11" t="s">
        <v>120</v>
      </c>
      <c r="F6" s="11" t="s">
        <v>121</v>
      </c>
      <c r="G6" s="14">
        <v>29</v>
      </c>
      <c r="H6" s="14"/>
      <c r="I6" s="14">
        <v>29</v>
      </c>
    </row>
    <row r="7" spans="1:9" ht="18" customHeight="1" x14ac:dyDescent="0.25">
      <c r="A7" s="34">
        <v>1</v>
      </c>
      <c r="B7" s="40" t="s">
        <v>360</v>
      </c>
      <c r="C7" s="29" t="s">
        <v>293</v>
      </c>
      <c r="D7" s="30" t="s">
        <v>294</v>
      </c>
      <c r="E7" s="31" t="s">
        <v>208</v>
      </c>
      <c r="F7" s="31"/>
      <c r="G7" s="32">
        <v>4</v>
      </c>
      <c r="H7" s="32"/>
      <c r="I7" s="32">
        <v>4</v>
      </c>
    </row>
    <row r="8" spans="1:9" ht="18" customHeight="1" x14ac:dyDescent="0.25">
      <c r="A8" s="34">
        <v>2</v>
      </c>
      <c r="B8" s="40" t="s">
        <v>360</v>
      </c>
      <c r="C8" s="29" t="s">
        <v>295</v>
      </c>
      <c r="D8" s="30" t="s">
        <v>294</v>
      </c>
      <c r="E8" s="31" t="s">
        <v>211</v>
      </c>
      <c r="F8" s="31"/>
      <c r="G8" s="32">
        <v>10</v>
      </c>
      <c r="H8" s="32"/>
      <c r="I8" s="32">
        <v>10</v>
      </c>
    </row>
    <row r="9" spans="1:9" ht="18" customHeight="1" x14ac:dyDescent="0.25">
      <c r="A9" s="34">
        <v>3</v>
      </c>
      <c r="B9" s="40" t="s">
        <v>360</v>
      </c>
      <c r="C9" s="29" t="s">
        <v>296</v>
      </c>
      <c r="D9" s="30" t="s">
        <v>294</v>
      </c>
      <c r="E9" s="31" t="s">
        <v>212</v>
      </c>
      <c r="F9" s="31"/>
      <c r="G9" s="32">
        <v>50</v>
      </c>
      <c r="H9" s="32"/>
      <c r="I9" s="32">
        <v>50</v>
      </c>
    </row>
    <row r="10" spans="1:9" ht="18" customHeight="1" x14ac:dyDescent="0.25">
      <c r="A10" s="34">
        <v>4</v>
      </c>
      <c r="B10" s="40" t="s">
        <v>360</v>
      </c>
      <c r="C10" s="29" t="s">
        <v>297</v>
      </c>
      <c r="D10" s="30" t="s">
        <v>294</v>
      </c>
      <c r="E10" s="31" t="s">
        <v>213</v>
      </c>
      <c r="F10" s="31"/>
      <c r="G10" s="32">
        <v>20</v>
      </c>
      <c r="H10" s="32"/>
      <c r="I10" s="32">
        <v>20</v>
      </c>
    </row>
    <row r="11" spans="1:9" ht="18" customHeight="1" x14ac:dyDescent="0.25">
      <c r="A11" s="34">
        <v>5</v>
      </c>
      <c r="B11" s="40" t="s">
        <v>360</v>
      </c>
      <c r="C11" s="29" t="s">
        <v>298</v>
      </c>
      <c r="D11" s="30" t="s">
        <v>294</v>
      </c>
      <c r="E11" s="31" t="s">
        <v>214</v>
      </c>
      <c r="F11" s="31"/>
      <c r="G11" s="32">
        <v>4</v>
      </c>
      <c r="H11" s="32"/>
      <c r="I11" s="32">
        <v>4</v>
      </c>
    </row>
    <row r="12" spans="1:9" ht="18" customHeight="1" x14ac:dyDescent="0.25">
      <c r="A12" s="34">
        <v>6</v>
      </c>
      <c r="B12" s="40" t="s">
        <v>360</v>
      </c>
      <c r="C12" s="29" t="s">
        <v>299</v>
      </c>
      <c r="D12" s="30" t="s">
        <v>22</v>
      </c>
      <c r="E12" s="31" t="s">
        <v>215</v>
      </c>
      <c r="F12" s="31"/>
      <c r="G12" s="32">
        <v>16</v>
      </c>
      <c r="H12" s="32"/>
      <c r="I12" s="32">
        <v>16</v>
      </c>
    </row>
    <row r="13" spans="1:9" ht="18" customHeight="1" x14ac:dyDescent="0.25">
      <c r="A13" s="34">
        <v>8</v>
      </c>
      <c r="B13" s="40" t="s">
        <v>360</v>
      </c>
      <c r="C13" s="29" t="s">
        <v>300</v>
      </c>
      <c r="D13" s="30" t="s">
        <v>25</v>
      </c>
      <c r="E13" s="31" t="s">
        <v>216</v>
      </c>
      <c r="F13" s="31" t="s">
        <v>217</v>
      </c>
      <c r="G13" s="32">
        <v>10</v>
      </c>
      <c r="H13" s="32"/>
      <c r="I13" s="32">
        <v>10</v>
      </c>
    </row>
    <row r="14" spans="1:9" ht="24.75" customHeight="1" x14ac:dyDescent="0.25">
      <c r="A14" s="34">
        <v>9</v>
      </c>
      <c r="B14" s="40" t="s">
        <v>360</v>
      </c>
      <c r="C14" s="29" t="s">
        <v>301</v>
      </c>
      <c r="D14" s="30" t="s">
        <v>25</v>
      </c>
      <c r="E14" s="31" t="s">
        <v>218</v>
      </c>
      <c r="F14" s="31" t="s">
        <v>219</v>
      </c>
      <c r="G14" s="32">
        <v>83</v>
      </c>
      <c r="H14" s="32"/>
      <c r="I14" s="32">
        <v>83</v>
      </c>
    </row>
    <row r="15" spans="1:9" ht="18" customHeight="1" x14ac:dyDescent="0.25">
      <c r="A15" s="34">
        <v>12</v>
      </c>
      <c r="B15" s="40" t="s">
        <v>360</v>
      </c>
      <c r="C15" s="29" t="s">
        <v>302</v>
      </c>
      <c r="D15" s="30" t="s">
        <v>30</v>
      </c>
      <c r="E15" s="31" t="s">
        <v>225</v>
      </c>
      <c r="F15" s="31"/>
      <c r="G15" s="32">
        <v>16</v>
      </c>
      <c r="H15" s="32"/>
      <c r="I15" s="32">
        <v>16</v>
      </c>
    </row>
    <row r="16" spans="1:9" ht="18" customHeight="1" x14ac:dyDescent="0.25">
      <c r="A16" s="34">
        <v>14</v>
      </c>
      <c r="B16" s="40" t="s">
        <v>360</v>
      </c>
      <c r="C16" s="29" t="s">
        <v>303</v>
      </c>
      <c r="D16" s="30" t="s">
        <v>30</v>
      </c>
      <c r="E16" s="31" t="s">
        <v>226</v>
      </c>
      <c r="F16" s="31"/>
      <c r="G16" s="32">
        <v>5</v>
      </c>
      <c r="H16" s="32"/>
      <c r="I16" s="32">
        <v>5</v>
      </c>
    </row>
    <row r="17" spans="1:9" ht="18" customHeight="1" x14ac:dyDescent="0.25">
      <c r="A17" s="34">
        <v>15</v>
      </c>
      <c r="B17" s="40" t="s">
        <v>360</v>
      </c>
      <c r="C17" s="29" t="s">
        <v>304</v>
      </c>
      <c r="D17" s="30" t="s">
        <v>305</v>
      </c>
      <c r="E17" s="31" t="s">
        <v>227</v>
      </c>
      <c r="F17" s="31" t="s">
        <v>228</v>
      </c>
      <c r="G17" s="32">
        <v>39</v>
      </c>
      <c r="H17" s="32"/>
      <c r="I17" s="32">
        <v>39</v>
      </c>
    </row>
    <row r="18" spans="1:9" ht="18" customHeight="1" x14ac:dyDescent="0.25">
      <c r="A18" s="34">
        <v>16</v>
      </c>
      <c r="B18" s="40" t="s">
        <v>360</v>
      </c>
      <c r="C18" s="29" t="s">
        <v>306</v>
      </c>
      <c r="D18" s="30" t="s">
        <v>305</v>
      </c>
      <c r="E18" s="31" t="s">
        <v>229</v>
      </c>
      <c r="F18" s="31"/>
      <c r="G18" s="32">
        <v>50</v>
      </c>
      <c r="H18" s="32"/>
      <c r="I18" s="32">
        <v>50</v>
      </c>
    </row>
    <row r="19" spans="1:9" ht="18" customHeight="1" x14ac:dyDescent="0.25">
      <c r="A19" s="34">
        <v>17</v>
      </c>
      <c r="B19" s="40" t="s">
        <v>360</v>
      </c>
      <c r="C19" s="29" t="s">
        <v>307</v>
      </c>
      <c r="D19" s="30" t="s">
        <v>305</v>
      </c>
      <c r="E19" s="31" t="s">
        <v>230</v>
      </c>
      <c r="F19" s="31"/>
      <c r="G19" s="32">
        <v>8</v>
      </c>
      <c r="H19" s="32"/>
      <c r="I19" s="32">
        <v>8</v>
      </c>
    </row>
    <row r="20" spans="1:9" ht="18" customHeight="1" x14ac:dyDescent="0.25">
      <c r="A20" s="34">
        <v>18</v>
      </c>
      <c r="B20" s="40" t="s">
        <v>360</v>
      </c>
      <c r="C20" s="29" t="s">
        <v>308</v>
      </c>
      <c r="D20" s="30" t="s">
        <v>309</v>
      </c>
      <c r="E20" s="31" t="s">
        <v>233</v>
      </c>
      <c r="F20" s="31"/>
      <c r="G20" s="32">
        <v>15</v>
      </c>
      <c r="H20" s="32"/>
      <c r="I20" s="32">
        <v>15</v>
      </c>
    </row>
    <row r="21" spans="1:9" ht="18" customHeight="1" x14ac:dyDescent="0.25">
      <c r="A21" s="34">
        <v>19</v>
      </c>
      <c r="B21" s="40" t="s">
        <v>360</v>
      </c>
      <c r="C21" s="29" t="s">
        <v>310</v>
      </c>
      <c r="D21" s="30" t="s">
        <v>309</v>
      </c>
      <c r="E21" s="31" t="s">
        <v>234</v>
      </c>
      <c r="F21" s="31"/>
      <c r="G21" s="32">
        <v>3</v>
      </c>
      <c r="H21" s="32"/>
      <c r="I21" s="32">
        <v>3</v>
      </c>
    </row>
    <row r="22" spans="1:9" ht="18" customHeight="1" x14ac:dyDescent="0.25">
      <c r="A22" s="34">
        <v>20</v>
      </c>
      <c r="B22" s="40" t="s">
        <v>360</v>
      </c>
      <c r="C22" s="29" t="s">
        <v>311</v>
      </c>
      <c r="D22" s="30" t="s">
        <v>309</v>
      </c>
      <c r="E22" s="31" t="s">
        <v>235</v>
      </c>
      <c r="F22" s="31"/>
      <c r="G22" s="32">
        <v>4</v>
      </c>
      <c r="H22" s="32"/>
      <c r="I22" s="32">
        <v>4</v>
      </c>
    </row>
    <row r="23" spans="1:9" ht="18" customHeight="1" x14ac:dyDescent="0.25">
      <c r="A23" s="34">
        <v>22</v>
      </c>
      <c r="B23" s="40" t="s">
        <v>360</v>
      </c>
      <c r="C23" s="29" t="s">
        <v>312</v>
      </c>
      <c r="D23" s="30" t="s">
        <v>35</v>
      </c>
      <c r="E23" s="31" t="s">
        <v>239</v>
      </c>
      <c r="F23" s="31"/>
      <c r="G23" s="32">
        <v>3</v>
      </c>
      <c r="H23" s="32"/>
      <c r="I23" s="32">
        <v>3</v>
      </c>
    </row>
    <row r="24" spans="1:9" ht="18" customHeight="1" x14ac:dyDescent="0.25">
      <c r="A24" s="34">
        <v>35</v>
      </c>
      <c r="B24" s="40" t="s">
        <v>360</v>
      </c>
      <c r="C24" s="29" t="s">
        <v>313</v>
      </c>
      <c r="D24" s="30" t="s">
        <v>35</v>
      </c>
      <c r="E24" s="31" t="s">
        <v>240</v>
      </c>
      <c r="F24" s="31"/>
      <c r="G24" s="32">
        <v>4</v>
      </c>
      <c r="H24" s="32"/>
      <c r="I24" s="32">
        <v>4</v>
      </c>
    </row>
    <row r="25" spans="1:9" ht="18" customHeight="1" x14ac:dyDescent="0.25">
      <c r="A25" s="34">
        <v>37</v>
      </c>
      <c r="B25" s="40" t="s">
        <v>360</v>
      </c>
      <c r="C25" s="29" t="s">
        <v>314</v>
      </c>
      <c r="D25" s="30" t="s">
        <v>35</v>
      </c>
      <c r="E25" s="31" t="s">
        <v>241</v>
      </c>
      <c r="F25" s="31"/>
      <c r="G25" s="32">
        <v>6</v>
      </c>
      <c r="H25" s="32"/>
      <c r="I25" s="32">
        <v>6</v>
      </c>
    </row>
    <row r="26" spans="1:9" ht="18" customHeight="1" x14ac:dyDescent="0.25">
      <c r="A26" s="34">
        <v>39</v>
      </c>
      <c r="B26" s="40" t="s">
        <v>360</v>
      </c>
      <c r="C26" s="29" t="s">
        <v>315</v>
      </c>
      <c r="D26" s="30" t="s">
        <v>35</v>
      </c>
      <c r="E26" s="31" t="s">
        <v>243</v>
      </c>
      <c r="F26" s="31"/>
      <c r="G26" s="32">
        <v>3</v>
      </c>
      <c r="H26" s="32"/>
      <c r="I26" s="32">
        <v>3</v>
      </c>
    </row>
    <row r="27" spans="1:9" ht="18" customHeight="1" x14ac:dyDescent="0.25">
      <c r="A27" s="34">
        <v>42</v>
      </c>
      <c r="B27" s="40" t="s">
        <v>360</v>
      </c>
      <c r="C27" s="29" t="s">
        <v>316</v>
      </c>
      <c r="D27" s="30" t="s">
        <v>35</v>
      </c>
      <c r="E27" s="31" t="s">
        <v>244</v>
      </c>
      <c r="F27" s="31"/>
      <c r="G27" s="32">
        <v>19</v>
      </c>
      <c r="H27" s="32"/>
      <c r="I27" s="32">
        <v>19</v>
      </c>
    </row>
    <row r="28" spans="1:9" ht="18" customHeight="1" x14ac:dyDescent="0.25">
      <c r="A28" s="34">
        <v>43</v>
      </c>
      <c r="B28" s="40" t="s">
        <v>360</v>
      </c>
      <c r="C28" s="29" t="s">
        <v>317</v>
      </c>
      <c r="D28" s="30" t="s">
        <v>35</v>
      </c>
      <c r="E28" s="31" t="s">
        <v>245</v>
      </c>
      <c r="F28" s="31"/>
      <c r="G28" s="32">
        <v>3</v>
      </c>
      <c r="H28" s="32"/>
      <c r="I28" s="32">
        <v>3</v>
      </c>
    </row>
    <row r="29" spans="1:9" ht="18" customHeight="1" x14ac:dyDescent="0.25">
      <c r="A29" s="34">
        <v>45</v>
      </c>
      <c r="B29" s="40" t="s">
        <v>360</v>
      </c>
      <c r="C29" s="29" t="s">
        <v>318</v>
      </c>
      <c r="D29" s="30" t="s">
        <v>35</v>
      </c>
      <c r="E29" s="31" t="s">
        <v>246</v>
      </c>
      <c r="F29" s="31"/>
      <c r="G29" s="32">
        <v>9</v>
      </c>
      <c r="H29" s="32"/>
      <c r="I29" s="32">
        <v>9</v>
      </c>
    </row>
    <row r="30" spans="1:9" ht="18" customHeight="1" x14ac:dyDescent="0.25">
      <c r="A30" s="34">
        <v>46</v>
      </c>
      <c r="B30" s="40" t="s">
        <v>360</v>
      </c>
      <c r="C30" s="29" t="s">
        <v>319</v>
      </c>
      <c r="D30" s="30" t="s">
        <v>35</v>
      </c>
      <c r="E30" s="31" t="s">
        <v>247</v>
      </c>
      <c r="F30" s="31"/>
      <c r="G30" s="32">
        <v>4</v>
      </c>
      <c r="H30" s="32"/>
      <c r="I30" s="32">
        <v>4</v>
      </c>
    </row>
    <row r="31" spans="1:9" ht="18" customHeight="1" x14ac:dyDescent="0.25">
      <c r="A31" s="34">
        <v>47</v>
      </c>
      <c r="B31" s="40" t="s">
        <v>360</v>
      </c>
      <c r="C31" s="29" t="s">
        <v>320</v>
      </c>
      <c r="D31" s="30" t="s">
        <v>35</v>
      </c>
      <c r="E31" s="31" t="s">
        <v>248</v>
      </c>
      <c r="F31" s="31"/>
      <c r="G31" s="32">
        <v>6</v>
      </c>
      <c r="H31" s="32"/>
      <c r="I31" s="32">
        <v>6</v>
      </c>
    </row>
    <row r="32" spans="1:9" ht="18" customHeight="1" x14ac:dyDescent="0.25">
      <c r="A32" s="34">
        <v>51</v>
      </c>
      <c r="B32" s="40" t="s">
        <v>360</v>
      </c>
      <c r="C32" s="29" t="s">
        <v>321</v>
      </c>
      <c r="D32" s="30" t="s">
        <v>35</v>
      </c>
      <c r="E32" s="31" t="s">
        <v>249</v>
      </c>
      <c r="F32" s="31"/>
      <c r="G32" s="32">
        <v>4</v>
      </c>
      <c r="H32" s="32"/>
      <c r="I32" s="32">
        <v>4</v>
      </c>
    </row>
    <row r="33" spans="1:9" ht="18" customHeight="1" x14ac:dyDescent="0.25">
      <c r="A33" s="34">
        <v>54</v>
      </c>
      <c r="B33" s="40" t="s">
        <v>360</v>
      </c>
      <c r="C33" s="29" t="s">
        <v>322</v>
      </c>
      <c r="D33" s="30" t="s">
        <v>35</v>
      </c>
      <c r="E33" s="31" t="s">
        <v>250</v>
      </c>
      <c r="F33" s="31"/>
      <c r="G33" s="32">
        <v>11</v>
      </c>
      <c r="H33" s="32"/>
      <c r="I33" s="32">
        <v>11</v>
      </c>
    </row>
    <row r="34" spans="1:9" ht="18" customHeight="1" x14ac:dyDescent="0.25">
      <c r="A34" s="34">
        <v>57</v>
      </c>
      <c r="B34" s="40" t="s">
        <v>360</v>
      </c>
      <c r="C34" s="29" t="s">
        <v>323</v>
      </c>
      <c r="D34" s="30" t="s">
        <v>35</v>
      </c>
      <c r="E34" s="31" t="s">
        <v>251</v>
      </c>
      <c r="F34" s="31"/>
      <c r="G34" s="32">
        <v>3</v>
      </c>
      <c r="H34" s="32"/>
      <c r="I34" s="32">
        <v>3</v>
      </c>
    </row>
    <row r="35" spans="1:9" ht="18" customHeight="1" x14ac:dyDescent="0.25">
      <c r="A35" s="34">
        <v>59</v>
      </c>
      <c r="B35" s="40" t="s">
        <v>360</v>
      </c>
      <c r="C35" s="29" t="s">
        <v>324</v>
      </c>
      <c r="D35" s="30" t="s">
        <v>35</v>
      </c>
      <c r="E35" s="31" t="s">
        <v>252</v>
      </c>
      <c r="F35" s="31"/>
      <c r="G35" s="32">
        <v>11</v>
      </c>
      <c r="H35" s="32"/>
      <c r="I35" s="32">
        <v>11</v>
      </c>
    </row>
    <row r="36" spans="1:9" ht="18" customHeight="1" x14ac:dyDescent="0.25">
      <c r="A36" s="34">
        <v>60</v>
      </c>
      <c r="B36" s="40" t="s">
        <v>360</v>
      </c>
      <c r="C36" s="29" t="s">
        <v>325</v>
      </c>
      <c r="D36" s="30" t="s">
        <v>92</v>
      </c>
      <c r="E36" s="31" t="s">
        <v>253</v>
      </c>
      <c r="F36" s="31"/>
      <c r="G36" s="32">
        <v>2</v>
      </c>
      <c r="H36" s="32"/>
      <c r="I36" s="32">
        <v>2</v>
      </c>
    </row>
    <row r="37" spans="1:9" ht="18" customHeight="1" x14ac:dyDescent="0.25">
      <c r="A37" s="34">
        <v>62</v>
      </c>
      <c r="B37" s="40" t="s">
        <v>360</v>
      </c>
      <c r="C37" s="29" t="s">
        <v>326</v>
      </c>
      <c r="D37" s="30" t="s">
        <v>92</v>
      </c>
      <c r="E37" s="31" t="s">
        <v>254</v>
      </c>
      <c r="F37" s="31"/>
      <c r="G37" s="32">
        <v>2</v>
      </c>
      <c r="H37" s="32"/>
      <c r="I37" s="32">
        <v>2</v>
      </c>
    </row>
    <row r="38" spans="1:9" ht="18" customHeight="1" x14ac:dyDescent="0.25">
      <c r="A38" s="34">
        <v>63</v>
      </c>
      <c r="B38" s="40" t="s">
        <v>360</v>
      </c>
      <c r="C38" s="29" t="s">
        <v>327</v>
      </c>
      <c r="D38" s="30" t="s">
        <v>92</v>
      </c>
      <c r="E38" s="31" t="s">
        <v>255</v>
      </c>
      <c r="F38" s="31"/>
      <c r="G38" s="32">
        <v>2</v>
      </c>
      <c r="H38" s="32"/>
      <c r="I38" s="32">
        <v>2</v>
      </c>
    </row>
    <row r="39" spans="1:9" ht="18" customHeight="1" x14ac:dyDescent="0.25">
      <c r="A39" s="34">
        <v>64</v>
      </c>
      <c r="B39" s="40" t="s">
        <v>360</v>
      </c>
      <c r="C39" s="29" t="s">
        <v>328</v>
      </c>
      <c r="D39" s="30" t="s">
        <v>329</v>
      </c>
      <c r="E39" s="31" t="s">
        <v>256</v>
      </c>
      <c r="F39" s="31"/>
      <c r="G39" s="32">
        <v>4</v>
      </c>
      <c r="H39" s="32"/>
      <c r="I39" s="32">
        <v>4</v>
      </c>
    </row>
    <row r="40" spans="1:9" ht="18" customHeight="1" x14ac:dyDescent="0.25">
      <c r="A40" s="34">
        <v>65</v>
      </c>
      <c r="B40" s="40" t="s">
        <v>360</v>
      </c>
      <c r="C40" s="29" t="s">
        <v>330</v>
      </c>
      <c r="D40" s="30" t="s">
        <v>329</v>
      </c>
      <c r="E40" s="31" t="s">
        <v>257</v>
      </c>
      <c r="F40" s="31" t="s">
        <v>258</v>
      </c>
      <c r="G40" s="32">
        <v>4</v>
      </c>
      <c r="H40" s="32"/>
      <c r="I40" s="32">
        <v>4</v>
      </c>
    </row>
    <row r="41" spans="1:9" ht="18" customHeight="1" x14ac:dyDescent="0.25">
      <c r="A41" s="34">
        <v>66</v>
      </c>
      <c r="B41" s="40" t="s">
        <v>360</v>
      </c>
      <c r="C41" s="29" t="s">
        <v>331</v>
      </c>
      <c r="D41" s="30" t="s">
        <v>329</v>
      </c>
      <c r="E41" s="31" t="s">
        <v>259</v>
      </c>
      <c r="F41" s="31"/>
      <c r="G41" s="32">
        <v>6</v>
      </c>
      <c r="H41" s="32"/>
      <c r="I41" s="32">
        <v>6</v>
      </c>
    </row>
    <row r="42" spans="1:9" ht="18" customHeight="1" x14ac:dyDescent="0.25">
      <c r="A42" s="34">
        <v>67</v>
      </c>
      <c r="B42" s="40" t="s">
        <v>360</v>
      </c>
      <c r="C42" s="29" t="s">
        <v>332</v>
      </c>
      <c r="D42" s="30" t="s">
        <v>329</v>
      </c>
      <c r="E42" s="31" t="s">
        <v>260</v>
      </c>
      <c r="F42" s="31"/>
      <c r="G42" s="32">
        <v>4</v>
      </c>
      <c r="H42" s="32"/>
      <c r="I42" s="32">
        <v>4</v>
      </c>
    </row>
    <row r="43" spans="1:9" ht="18" customHeight="1" x14ac:dyDescent="0.25">
      <c r="A43" s="34">
        <v>68</v>
      </c>
      <c r="B43" s="40" t="s">
        <v>360</v>
      </c>
      <c r="C43" s="29" t="s">
        <v>333</v>
      </c>
      <c r="D43" s="30" t="s">
        <v>329</v>
      </c>
      <c r="E43" s="31" t="s">
        <v>261</v>
      </c>
      <c r="F43" s="31"/>
      <c r="G43" s="32">
        <v>23</v>
      </c>
      <c r="H43" s="32"/>
      <c r="I43" s="32">
        <v>23</v>
      </c>
    </row>
    <row r="44" spans="1:9" ht="18" customHeight="1" x14ac:dyDescent="0.25">
      <c r="A44" s="34">
        <v>69</v>
      </c>
      <c r="B44" s="40" t="s">
        <v>360</v>
      </c>
      <c r="C44" s="29" t="s">
        <v>334</v>
      </c>
      <c r="D44" s="30" t="s">
        <v>329</v>
      </c>
      <c r="E44" s="31" t="s">
        <v>262</v>
      </c>
      <c r="F44" s="31"/>
      <c r="G44" s="32">
        <v>25</v>
      </c>
      <c r="H44" s="32">
        <v>2</v>
      </c>
      <c r="I44" s="32">
        <v>27</v>
      </c>
    </row>
    <row r="45" spans="1:9" ht="18" customHeight="1" x14ac:dyDescent="0.25">
      <c r="A45" s="34">
        <v>70</v>
      </c>
      <c r="B45" s="40" t="s">
        <v>360</v>
      </c>
      <c r="C45" s="29" t="s">
        <v>335</v>
      </c>
      <c r="D45" s="30" t="s">
        <v>329</v>
      </c>
      <c r="E45" s="31" t="s">
        <v>263</v>
      </c>
      <c r="F45" s="31"/>
      <c r="G45" s="32">
        <v>20</v>
      </c>
      <c r="H45" s="32"/>
      <c r="I45" s="32">
        <v>20</v>
      </c>
    </row>
    <row r="46" spans="1:9" ht="18" customHeight="1" x14ac:dyDescent="0.25">
      <c r="A46" s="34">
        <v>71</v>
      </c>
      <c r="B46" s="40" t="s">
        <v>360</v>
      </c>
      <c r="C46" s="29" t="s">
        <v>336</v>
      </c>
      <c r="D46" s="30" t="s">
        <v>337</v>
      </c>
      <c r="E46" s="31" t="s">
        <v>266</v>
      </c>
      <c r="F46" s="31"/>
      <c r="G46" s="32">
        <v>3</v>
      </c>
      <c r="H46" s="32"/>
      <c r="I46" s="32">
        <v>3</v>
      </c>
    </row>
    <row r="47" spans="1:9" ht="18" customHeight="1" x14ac:dyDescent="0.25">
      <c r="A47" s="34">
        <v>72</v>
      </c>
      <c r="B47" s="40" t="s">
        <v>360</v>
      </c>
      <c r="C47" s="29" t="s">
        <v>338</v>
      </c>
      <c r="D47" s="30" t="s">
        <v>101</v>
      </c>
      <c r="E47" s="31" t="s">
        <v>269</v>
      </c>
      <c r="F47" s="31"/>
      <c r="G47" s="32">
        <v>5</v>
      </c>
      <c r="H47" s="32"/>
      <c r="I47" s="32">
        <v>5</v>
      </c>
    </row>
    <row r="48" spans="1:9" ht="18" customHeight="1" x14ac:dyDescent="0.25">
      <c r="A48" s="34">
        <v>75</v>
      </c>
      <c r="B48" s="40" t="s">
        <v>360</v>
      </c>
      <c r="C48" s="29" t="s">
        <v>339</v>
      </c>
      <c r="D48" s="30" t="s">
        <v>101</v>
      </c>
      <c r="E48" s="31" t="s">
        <v>270</v>
      </c>
      <c r="F48" s="31"/>
      <c r="G48" s="32">
        <v>30</v>
      </c>
      <c r="H48" s="32"/>
      <c r="I48" s="32">
        <v>30</v>
      </c>
    </row>
    <row r="49" spans="1:9" ht="18" customHeight="1" x14ac:dyDescent="0.25">
      <c r="A49" s="34">
        <v>78</v>
      </c>
      <c r="B49" s="40" t="s">
        <v>360</v>
      </c>
      <c r="C49" s="29" t="s">
        <v>340</v>
      </c>
      <c r="D49" s="30" t="s">
        <v>111</v>
      </c>
      <c r="E49" s="31" t="s">
        <v>271</v>
      </c>
      <c r="F49" s="31"/>
      <c r="G49" s="32">
        <v>2</v>
      </c>
      <c r="H49" s="32"/>
      <c r="I49" s="32">
        <v>2</v>
      </c>
    </row>
    <row r="50" spans="1:9" ht="18" customHeight="1" x14ac:dyDescent="0.25">
      <c r="A50" s="34">
        <v>79</v>
      </c>
      <c r="B50" s="40" t="s">
        <v>360</v>
      </c>
      <c r="C50" s="29" t="s">
        <v>341</v>
      </c>
      <c r="D50" s="30" t="s">
        <v>111</v>
      </c>
      <c r="E50" s="31" t="s">
        <v>272</v>
      </c>
      <c r="F50" s="31"/>
      <c r="G50" s="32">
        <v>41</v>
      </c>
      <c r="H50" s="32"/>
      <c r="I50" s="32">
        <v>41</v>
      </c>
    </row>
    <row r="51" spans="1:9" ht="18" customHeight="1" x14ac:dyDescent="0.25">
      <c r="A51" s="34">
        <v>80</v>
      </c>
      <c r="B51" s="40" t="s">
        <v>360</v>
      </c>
      <c r="C51" s="29" t="s">
        <v>342</v>
      </c>
      <c r="D51" s="30" t="s">
        <v>111</v>
      </c>
      <c r="E51" s="31" t="s">
        <v>273</v>
      </c>
      <c r="F51" s="31" t="s">
        <v>274</v>
      </c>
      <c r="G51" s="32">
        <v>4</v>
      </c>
      <c r="H51" s="32"/>
      <c r="I51" s="32">
        <v>4</v>
      </c>
    </row>
    <row r="52" spans="1:9" ht="18" customHeight="1" x14ac:dyDescent="0.25">
      <c r="A52" s="34">
        <v>81</v>
      </c>
      <c r="B52" s="40" t="s">
        <v>360</v>
      </c>
      <c r="C52" s="29" t="s">
        <v>343</v>
      </c>
      <c r="D52" s="30" t="s">
        <v>111</v>
      </c>
      <c r="E52" s="31" t="s">
        <v>275</v>
      </c>
      <c r="F52" s="31" t="s">
        <v>274</v>
      </c>
      <c r="G52" s="32">
        <v>4</v>
      </c>
      <c r="H52" s="32"/>
      <c r="I52" s="32">
        <v>4</v>
      </c>
    </row>
    <row r="53" spans="1:9" ht="18" customHeight="1" x14ac:dyDescent="0.25">
      <c r="A53" s="34">
        <v>84</v>
      </c>
      <c r="B53" s="40" t="s">
        <v>360</v>
      </c>
      <c r="C53" s="29" t="s">
        <v>344</v>
      </c>
      <c r="D53" s="30" t="s">
        <v>111</v>
      </c>
      <c r="E53" s="31" t="s">
        <v>276</v>
      </c>
      <c r="F53" s="31"/>
      <c r="G53" s="32">
        <v>4</v>
      </c>
      <c r="H53" s="32"/>
      <c r="I53" s="32">
        <v>4</v>
      </c>
    </row>
    <row r="54" spans="1:9" ht="18" customHeight="1" x14ac:dyDescent="0.25">
      <c r="A54" s="34">
        <v>86</v>
      </c>
      <c r="B54" s="40" t="s">
        <v>360</v>
      </c>
      <c r="C54" s="29" t="s">
        <v>345</v>
      </c>
      <c r="D54" s="30" t="s">
        <v>111</v>
      </c>
      <c r="E54" s="31" t="s">
        <v>277</v>
      </c>
      <c r="F54" s="31"/>
      <c r="G54" s="32"/>
      <c r="H54" s="32">
        <v>25</v>
      </c>
      <c r="I54" s="32">
        <v>25</v>
      </c>
    </row>
    <row r="55" spans="1:9" ht="18" customHeight="1" x14ac:dyDescent="0.25">
      <c r="A55" s="34">
        <v>87</v>
      </c>
      <c r="B55" s="40" t="s">
        <v>360</v>
      </c>
      <c r="C55" s="29" t="s">
        <v>346</v>
      </c>
      <c r="D55" s="30" t="s">
        <v>111</v>
      </c>
      <c r="E55" s="31" t="s">
        <v>278</v>
      </c>
      <c r="F55" s="31"/>
      <c r="G55" s="32">
        <v>10</v>
      </c>
      <c r="H55" s="32"/>
      <c r="I55" s="32">
        <v>10</v>
      </c>
    </row>
    <row r="56" spans="1:9" ht="18" customHeight="1" x14ac:dyDescent="0.25">
      <c r="A56" s="34">
        <v>88</v>
      </c>
      <c r="B56" s="40" t="s">
        <v>360</v>
      </c>
      <c r="C56" s="29" t="s">
        <v>347</v>
      </c>
      <c r="D56" s="30" t="s">
        <v>111</v>
      </c>
      <c r="E56" s="31" t="s">
        <v>279</v>
      </c>
      <c r="F56" s="31"/>
      <c r="G56" s="32">
        <v>10</v>
      </c>
      <c r="H56" s="32"/>
      <c r="I56" s="32">
        <v>10</v>
      </c>
    </row>
    <row r="57" spans="1:9" ht="18" customHeight="1" x14ac:dyDescent="0.25">
      <c r="A57" s="34">
        <v>89</v>
      </c>
      <c r="B57" s="40" t="s">
        <v>360</v>
      </c>
      <c r="C57" s="29" t="s">
        <v>348</v>
      </c>
      <c r="D57" s="30" t="s">
        <v>111</v>
      </c>
      <c r="E57" s="31" t="s">
        <v>280</v>
      </c>
      <c r="F57" s="31"/>
      <c r="G57" s="32">
        <v>25</v>
      </c>
      <c r="H57" s="32"/>
      <c r="I57" s="32">
        <v>25</v>
      </c>
    </row>
    <row r="58" spans="1:9" ht="18" customHeight="1" x14ac:dyDescent="0.25">
      <c r="A58" s="34">
        <v>90</v>
      </c>
      <c r="B58" s="40" t="s">
        <v>360</v>
      </c>
      <c r="C58" s="29" t="s">
        <v>349</v>
      </c>
      <c r="D58" s="30" t="s">
        <v>111</v>
      </c>
      <c r="E58" s="31" t="s">
        <v>281</v>
      </c>
      <c r="F58" s="31"/>
      <c r="G58" s="32">
        <v>2</v>
      </c>
      <c r="H58" s="32"/>
      <c r="I58" s="32">
        <v>2</v>
      </c>
    </row>
    <row r="59" spans="1:9" ht="18" customHeight="1" x14ac:dyDescent="0.25">
      <c r="A59" s="34">
        <v>91</v>
      </c>
      <c r="B59" s="40" t="s">
        <v>360</v>
      </c>
      <c r="C59" s="29" t="s">
        <v>350</v>
      </c>
      <c r="D59" s="30" t="s">
        <v>111</v>
      </c>
      <c r="E59" s="31" t="s">
        <v>282</v>
      </c>
      <c r="F59" s="31"/>
      <c r="G59" s="32">
        <v>2</v>
      </c>
      <c r="H59" s="32"/>
      <c r="I59" s="32">
        <v>2</v>
      </c>
    </row>
    <row r="60" spans="1:9" ht="18" customHeight="1" x14ac:dyDescent="0.25">
      <c r="A60" s="34">
        <v>92</v>
      </c>
      <c r="B60" s="40" t="s">
        <v>360</v>
      </c>
      <c r="C60" s="29" t="s">
        <v>351</v>
      </c>
      <c r="D60" s="30" t="s">
        <v>111</v>
      </c>
      <c r="E60" s="31" t="s">
        <v>283</v>
      </c>
      <c r="F60" s="31"/>
      <c r="G60" s="32">
        <v>2</v>
      </c>
      <c r="H60" s="32"/>
      <c r="I60" s="32">
        <v>2</v>
      </c>
    </row>
    <row r="61" spans="1:9" ht="18" customHeight="1" x14ac:dyDescent="0.25">
      <c r="A61" s="34">
        <v>93</v>
      </c>
      <c r="B61" s="40" t="s">
        <v>360</v>
      </c>
      <c r="C61" s="29" t="s">
        <v>352</v>
      </c>
      <c r="D61" s="30" t="s">
        <v>111</v>
      </c>
      <c r="E61" s="31" t="s">
        <v>284</v>
      </c>
      <c r="F61" s="31"/>
      <c r="G61" s="32">
        <v>25</v>
      </c>
      <c r="H61" s="32"/>
      <c r="I61" s="32">
        <v>25</v>
      </c>
    </row>
    <row r="62" spans="1:9" ht="18" customHeight="1" x14ac:dyDescent="0.25">
      <c r="A62" s="34">
        <v>94</v>
      </c>
      <c r="B62" s="40" t="s">
        <v>360</v>
      </c>
      <c r="C62" s="29" t="s">
        <v>353</v>
      </c>
      <c r="D62" s="30" t="s">
        <v>111</v>
      </c>
      <c r="E62" s="31" t="s">
        <v>285</v>
      </c>
      <c r="F62" s="31"/>
      <c r="G62" s="32">
        <v>10</v>
      </c>
      <c r="H62" s="32"/>
      <c r="I62" s="32">
        <v>10</v>
      </c>
    </row>
    <row r="63" spans="1:9" ht="18" customHeight="1" x14ac:dyDescent="0.25">
      <c r="A63" s="34">
        <v>95</v>
      </c>
      <c r="B63" s="40" t="s">
        <v>360</v>
      </c>
      <c r="C63" s="29" t="s">
        <v>354</v>
      </c>
      <c r="D63" s="30" t="s">
        <v>111</v>
      </c>
      <c r="E63" s="31" t="s">
        <v>286</v>
      </c>
      <c r="F63" s="31"/>
      <c r="G63" s="32">
        <v>16</v>
      </c>
      <c r="H63" s="32"/>
      <c r="I63" s="32">
        <v>16</v>
      </c>
    </row>
    <row r="64" spans="1:9" ht="18" customHeight="1" x14ac:dyDescent="0.25">
      <c r="A64" s="34">
        <v>96</v>
      </c>
      <c r="B64" s="40" t="s">
        <v>360</v>
      </c>
      <c r="C64" s="29" t="s">
        <v>355</v>
      </c>
      <c r="D64" s="30" t="s">
        <v>111</v>
      </c>
      <c r="E64" s="31" t="s">
        <v>287</v>
      </c>
      <c r="F64" s="31" t="s">
        <v>288</v>
      </c>
      <c r="G64" s="32">
        <v>25</v>
      </c>
      <c r="H64" s="32"/>
      <c r="I64" s="32">
        <v>25</v>
      </c>
    </row>
    <row r="65" spans="1:9" ht="18" customHeight="1" x14ac:dyDescent="0.25">
      <c r="A65" s="34">
        <v>97</v>
      </c>
      <c r="B65" s="40" t="s">
        <v>360</v>
      </c>
      <c r="C65" s="29" t="s">
        <v>356</v>
      </c>
      <c r="D65" s="30" t="s">
        <v>111</v>
      </c>
      <c r="E65" s="31" t="s">
        <v>289</v>
      </c>
      <c r="F65" s="31"/>
      <c r="G65" s="32">
        <v>25</v>
      </c>
      <c r="H65" s="32"/>
      <c r="I65" s="32">
        <v>25</v>
      </c>
    </row>
    <row r="66" spans="1:9" ht="18" customHeight="1" x14ac:dyDescent="0.25">
      <c r="A66" s="34">
        <v>98</v>
      </c>
      <c r="B66" s="40" t="s">
        <v>360</v>
      </c>
      <c r="C66" s="29">
        <v>1518040910004</v>
      </c>
      <c r="D66" s="30" t="s">
        <v>111</v>
      </c>
      <c r="E66" s="31" t="s">
        <v>290</v>
      </c>
      <c r="F66" s="31"/>
      <c r="H66" s="32">
        <v>4</v>
      </c>
      <c r="I66" s="32">
        <v>4</v>
      </c>
    </row>
    <row r="67" spans="1:9" ht="18" customHeight="1" thickBot="1" x14ac:dyDescent="0.3">
      <c r="A67" s="35">
        <v>99</v>
      </c>
      <c r="B67" s="41" t="s">
        <v>360</v>
      </c>
      <c r="C67" s="36" t="s">
        <v>357</v>
      </c>
      <c r="D67" s="37" t="s">
        <v>358</v>
      </c>
      <c r="E67" s="38" t="s">
        <v>291</v>
      </c>
      <c r="F67" s="38"/>
      <c r="G67" s="39"/>
      <c r="H67" s="39"/>
      <c r="I67" s="39">
        <v>0</v>
      </c>
    </row>
  </sheetData>
  <sortState ref="A1:J99">
    <sortCondition ref="B1:B99"/>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4"/>
  <sheetViews>
    <sheetView workbookViewId="0">
      <selection activeCell="C16" sqref="C16"/>
    </sheetView>
  </sheetViews>
  <sheetFormatPr baseColWidth="10" defaultRowHeight="15" x14ac:dyDescent="0.25"/>
  <cols>
    <col min="1" max="1" width="52.7109375" customWidth="1"/>
  </cols>
  <sheetData>
    <row r="1" spans="1:3" x14ac:dyDescent="0.25">
      <c r="A1" s="26" t="s">
        <v>208</v>
      </c>
      <c r="B1" s="26"/>
      <c r="C1" s="27">
        <v>200000</v>
      </c>
    </row>
    <row r="2" spans="1:3" x14ac:dyDescent="0.25">
      <c r="A2" s="26" t="s">
        <v>209</v>
      </c>
      <c r="B2" s="26"/>
      <c r="C2" s="27">
        <v>821348</v>
      </c>
    </row>
    <row r="3" spans="1:3" x14ac:dyDescent="0.25">
      <c r="A3" s="26" t="s">
        <v>210</v>
      </c>
      <c r="B3" s="26"/>
      <c r="C3" s="27">
        <v>649598</v>
      </c>
    </row>
    <row r="4" spans="1:3" x14ac:dyDescent="0.25">
      <c r="A4" s="26" t="s">
        <v>211</v>
      </c>
      <c r="B4" s="26"/>
      <c r="C4" s="27">
        <v>1490</v>
      </c>
    </row>
    <row r="5" spans="1:3" x14ac:dyDescent="0.25">
      <c r="A5" s="26" t="s">
        <v>212</v>
      </c>
      <c r="B5" s="26"/>
      <c r="C5" s="27">
        <v>5300</v>
      </c>
    </row>
    <row r="6" spans="1:3" x14ac:dyDescent="0.25">
      <c r="A6" s="26" t="s">
        <v>213</v>
      </c>
      <c r="B6" s="26"/>
      <c r="C6" s="27">
        <v>5300</v>
      </c>
    </row>
    <row r="7" spans="1:3" x14ac:dyDescent="0.25">
      <c r="A7" s="26" t="s">
        <v>214</v>
      </c>
      <c r="B7" s="26"/>
      <c r="C7" s="27">
        <v>3750000</v>
      </c>
    </row>
    <row r="8" spans="1:3" x14ac:dyDescent="0.25">
      <c r="A8" s="26" t="s">
        <v>215</v>
      </c>
      <c r="B8" s="26"/>
      <c r="C8" s="27">
        <v>22968</v>
      </c>
    </row>
    <row r="9" spans="1:3" x14ac:dyDescent="0.25">
      <c r="A9" s="26" t="s">
        <v>24</v>
      </c>
      <c r="B9" s="26"/>
      <c r="C9" s="27">
        <v>400000</v>
      </c>
    </row>
    <row r="10" spans="1:3" x14ac:dyDescent="0.25">
      <c r="A10" s="26" t="s">
        <v>216</v>
      </c>
      <c r="B10" s="26" t="s">
        <v>217</v>
      </c>
      <c r="C10" s="27">
        <v>45429.083299999998</v>
      </c>
    </row>
    <row r="11" spans="1:3" x14ac:dyDescent="0.25">
      <c r="A11" s="26" t="s">
        <v>218</v>
      </c>
      <c r="B11" s="26" t="s">
        <v>219</v>
      </c>
      <c r="C11" s="27">
        <v>800</v>
      </c>
    </row>
    <row r="12" spans="1:3" x14ac:dyDescent="0.25">
      <c r="A12" s="26" t="s">
        <v>27</v>
      </c>
      <c r="B12" s="26"/>
      <c r="C12" s="27">
        <v>435000</v>
      </c>
    </row>
    <row r="13" spans="1:3" x14ac:dyDescent="0.25">
      <c r="A13" s="26" t="s">
        <v>29</v>
      </c>
      <c r="B13" s="26"/>
      <c r="C13" s="27">
        <v>1595000</v>
      </c>
    </row>
    <row r="14" spans="1:3" x14ac:dyDescent="0.25">
      <c r="A14" s="26" t="s">
        <v>220</v>
      </c>
      <c r="B14" s="26" t="s">
        <v>221</v>
      </c>
      <c r="C14" s="27">
        <v>45011</v>
      </c>
    </row>
    <row r="15" spans="1:3" x14ac:dyDescent="0.25">
      <c r="A15" s="26" t="s">
        <v>222</v>
      </c>
      <c r="B15" s="26" t="s">
        <v>221</v>
      </c>
      <c r="C15" s="27">
        <v>45887</v>
      </c>
    </row>
    <row r="16" spans="1:3" x14ac:dyDescent="0.25">
      <c r="A16" s="26" t="s">
        <v>223</v>
      </c>
      <c r="B16" s="26" t="s">
        <v>221</v>
      </c>
      <c r="C16" s="27">
        <v>50634</v>
      </c>
    </row>
    <row r="17" spans="1:3" x14ac:dyDescent="0.25">
      <c r="A17" s="26" t="s">
        <v>224</v>
      </c>
      <c r="B17" s="26"/>
      <c r="C17" s="27">
        <v>13390</v>
      </c>
    </row>
    <row r="18" spans="1:3" x14ac:dyDescent="0.25">
      <c r="A18" s="26" t="s">
        <v>225</v>
      </c>
      <c r="B18" s="26"/>
      <c r="C18" s="27">
        <v>155000</v>
      </c>
    </row>
    <row r="19" spans="1:3" x14ac:dyDescent="0.25">
      <c r="A19" s="26" t="s">
        <v>32</v>
      </c>
      <c r="B19" s="26" t="s">
        <v>33</v>
      </c>
      <c r="C19" s="27">
        <v>73000</v>
      </c>
    </row>
    <row r="20" spans="1:3" x14ac:dyDescent="0.25">
      <c r="A20" s="26" t="s">
        <v>226</v>
      </c>
      <c r="B20" s="26"/>
      <c r="C20" s="27">
        <v>451867</v>
      </c>
    </row>
    <row r="21" spans="1:3" x14ac:dyDescent="0.25">
      <c r="A21" s="26" t="s">
        <v>227</v>
      </c>
      <c r="B21" s="26" t="s">
        <v>228</v>
      </c>
      <c r="C21" s="27">
        <v>40200</v>
      </c>
    </row>
    <row r="22" spans="1:3" x14ac:dyDescent="0.25">
      <c r="A22" s="26" t="s">
        <v>229</v>
      </c>
      <c r="B22" s="26"/>
      <c r="C22" s="27">
        <v>45000</v>
      </c>
    </row>
    <row r="23" spans="1:3" x14ac:dyDescent="0.25">
      <c r="A23" s="26" t="s">
        <v>230</v>
      </c>
      <c r="B23" s="26"/>
      <c r="C23" s="27">
        <v>95000</v>
      </c>
    </row>
    <row r="24" spans="1:3" x14ac:dyDescent="0.25">
      <c r="A24" s="26" t="s">
        <v>231</v>
      </c>
      <c r="B24" s="26"/>
      <c r="C24" s="27">
        <v>1044000</v>
      </c>
    </row>
    <row r="25" spans="1:3" x14ac:dyDescent="0.25">
      <c r="A25" s="26" t="s">
        <v>232</v>
      </c>
      <c r="B25" s="26"/>
      <c r="C25" s="27">
        <v>1044000</v>
      </c>
    </row>
    <row r="26" spans="1:3" x14ac:dyDescent="0.25">
      <c r="A26" s="26" t="s">
        <v>233</v>
      </c>
      <c r="B26" s="26"/>
      <c r="C26" s="27">
        <v>138600</v>
      </c>
    </row>
    <row r="27" spans="1:3" x14ac:dyDescent="0.25">
      <c r="A27" s="26" t="s">
        <v>234</v>
      </c>
      <c r="B27" s="26"/>
      <c r="C27" s="27">
        <v>86000</v>
      </c>
    </row>
    <row r="28" spans="1:3" x14ac:dyDescent="0.25">
      <c r="A28" s="26" t="s">
        <v>235</v>
      </c>
      <c r="B28" s="26"/>
      <c r="C28" s="27">
        <v>1044000</v>
      </c>
    </row>
    <row r="29" spans="1:3" x14ac:dyDescent="0.25">
      <c r="A29" s="26" t="s">
        <v>236</v>
      </c>
      <c r="B29" s="26"/>
      <c r="C29" s="27">
        <v>1044000</v>
      </c>
    </row>
    <row r="30" spans="1:3" x14ac:dyDescent="0.25">
      <c r="A30" s="26" t="s">
        <v>237</v>
      </c>
      <c r="B30" s="26"/>
      <c r="C30" s="27">
        <v>1044000</v>
      </c>
    </row>
    <row r="31" spans="1:3" x14ac:dyDescent="0.25">
      <c r="A31" s="26" t="s">
        <v>238</v>
      </c>
      <c r="B31" s="26"/>
      <c r="C31" s="27">
        <v>1392000</v>
      </c>
    </row>
    <row r="32" spans="1:3" x14ac:dyDescent="0.25">
      <c r="A32" s="26" t="s">
        <v>36</v>
      </c>
      <c r="B32" s="26" t="s">
        <v>37</v>
      </c>
      <c r="C32" s="27">
        <v>110000</v>
      </c>
    </row>
    <row r="33" spans="1:3" x14ac:dyDescent="0.25">
      <c r="A33" s="26" t="s">
        <v>239</v>
      </c>
      <c r="B33" s="26">
        <v>0</v>
      </c>
      <c r="C33" s="27">
        <v>52200</v>
      </c>
    </row>
    <row r="34" spans="1:3" x14ac:dyDescent="0.25">
      <c r="A34" s="26" t="s">
        <v>39</v>
      </c>
      <c r="B34" s="26" t="s">
        <v>40</v>
      </c>
      <c r="C34" s="27">
        <v>110000</v>
      </c>
    </row>
    <row r="35" spans="1:3" x14ac:dyDescent="0.25">
      <c r="A35" s="26" t="s">
        <v>42</v>
      </c>
      <c r="B35" s="26" t="s">
        <v>43</v>
      </c>
      <c r="C35" s="27">
        <v>510000</v>
      </c>
    </row>
    <row r="36" spans="1:3" x14ac:dyDescent="0.25">
      <c r="A36" s="26" t="s">
        <v>45</v>
      </c>
      <c r="B36" s="26">
        <v>0</v>
      </c>
      <c r="C36" s="27">
        <v>660000</v>
      </c>
    </row>
    <row r="37" spans="1:3" x14ac:dyDescent="0.25">
      <c r="A37" s="26" t="s">
        <v>47</v>
      </c>
      <c r="B37" s="26" t="s">
        <v>48</v>
      </c>
      <c r="C37" s="27">
        <v>17000</v>
      </c>
    </row>
    <row r="38" spans="1:3" x14ac:dyDescent="0.25">
      <c r="A38" s="26" t="s">
        <v>50</v>
      </c>
      <c r="B38" s="26"/>
      <c r="C38" s="27">
        <v>580</v>
      </c>
    </row>
    <row r="39" spans="1:3" x14ac:dyDescent="0.25">
      <c r="A39" s="26" t="s">
        <v>52</v>
      </c>
      <c r="B39" s="26"/>
      <c r="C39" s="27">
        <v>52200</v>
      </c>
    </row>
    <row r="40" spans="1:3" x14ac:dyDescent="0.25">
      <c r="A40" s="26" t="s">
        <v>54</v>
      </c>
      <c r="B40" s="26"/>
      <c r="C40" s="27">
        <v>63000</v>
      </c>
    </row>
    <row r="41" spans="1:3" x14ac:dyDescent="0.25">
      <c r="A41" s="26" t="s">
        <v>56</v>
      </c>
      <c r="B41" s="26"/>
      <c r="C41" s="27">
        <v>11832</v>
      </c>
    </row>
    <row r="42" spans="1:3" x14ac:dyDescent="0.25">
      <c r="A42" s="26" t="s">
        <v>58</v>
      </c>
      <c r="B42" s="26"/>
      <c r="C42" s="27">
        <v>29904.799999999999</v>
      </c>
    </row>
    <row r="43" spans="1:3" x14ac:dyDescent="0.25">
      <c r="A43" s="26" t="s">
        <v>60</v>
      </c>
      <c r="B43" s="26"/>
      <c r="C43" s="27">
        <v>29904.799999999999</v>
      </c>
    </row>
    <row r="44" spans="1:3" x14ac:dyDescent="0.25">
      <c r="A44" s="26" t="s">
        <v>62</v>
      </c>
      <c r="B44" s="26"/>
      <c r="C44" s="27">
        <v>29904.791700000002</v>
      </c>
    </row>
    <row r="45" spans="1:3" x14ac:dyDescent="0.25">
      <c r="A45" s="26" t="s">
        <v>64</v>
      </c>
      <c r="B45" s="26"/>
      <c r="C45" s="27">
        <v>24592</v>
      </c>
    </row>
    <row r="46" spans="1:3" x14ac:dyDescent="0.25">
      <c r="A46" s="26" t="s">
        <v>240</v>
      </c>
      <c r="B46" s="26"/>
      <c r="C46" s="27">
        <v>488000</v>
      </c>
    </row>
    <row r="47" spans="1:3" x14ac:dyDescent="0.25">
      <c r="A47" s="26" t="s">
        <v>66</v>
      </c>
      <c r="B47" s="26"/>
      <c r="C47" s="27">
        <v>49000</v>
      </c>
    </row>
    <row r="48" spans="1:3" x14ac:dyDescent="0.25">
      <c r="A48" s="26" t="s">
        <v>241</v>
      </c>
      <c r="B48" s="26"/>
      <c r="C48" s="27">
        <v>96280</v>
      </c>
    </row>
    <row r="49" spans="1:3" x14ac:dyDescent="0.25">
      <c r="A49" s="26" t="s">
        <v>68</v>
      </c>
      <c r="B49" s="26"/>
      <c r="C49" s="27">
        <v>52200</v>
      </c>
    </row>
    <row r="50" spans="1:3" x14ac:dyDescent="0.25">
      <c r="A50" s="26" t="s">
        <v>242</v>
      </c>
      <c r="B50" s="26"/>
      <c r="C50" s="27">
        <v>260000</v>
      </c>
    </row>
    <row r="51" spans="1:3" x14ac:dyDescent="0.25">
      <c r="A51" s="26" t="s">
        <v>243</v>
      </c>
      <c r="B51" s="26"/>
      <c r="C51" s="27">
        <v>52200</v>
      </c>
    </row>
    <row r="52" spans="1:3" x14ac:dyDescent="0.25">
      <c r="A52" s="26" t="s">
        <v>70</v>
      </c>
      <c r="B52" s="26"/>
      <c r="C52" s="27">
        <v>63000</v>
      </c>
    </row>
    <row r="53" spans="1:3" x14ac:dyDescent="0.25">
      <c r="A53" s="26" t="s">
        <v>72</v>
      </c>
      <c r="B53" s="26"/>
      <c r="C53" s="27">
        <v>29000</v>
      </c>
    </row>
    <row r="54" spans="1:3" x14ac:dyDescent="0.25">
      <c r="A54" s="26" t="s">
        <v>244</v>
      </c>
      <c r="B54" s="26"/>
      <c r="C54" s="27">
        <v>110200</v>
      </c>
    </row>
    <row r="55" spans="1:3" x14ac:dyDescent="0.25">
      <c r="A55" s="26" t="s">
        <v>245</v>
      </c>
      <c r="B55" s="26"/>
      <c r="C55" s="27">
        <v>90000</v>
      </c>
    </row>
    <row r="56" spans="1:3" x14ac:dyDescent="0.25">
      <c r="A56" s="26" t="s">
        <v>74</v>
      </c>
      <c r="B56" s="26"/>
      <c r="C56" s="27">
        <v>50000</v>
      </c>
    </row>
    <row r="57" spans="1:3" x14ac:dyDescent="0.25">
      <c r="A57" s="26" t="s">
        <v>246</v>
      </c>
      <c r="B57" s="26"/>
      <c r="C57" s="27">
        <v>377000</v>
      </c>
    </row>
    <row r="58" spans="1:3" x14ac:dyDescent="0.25">
      <c r="A58" s="26" t="s">
        <v>247</v>
      </c>
      <c r="B58" s="26"/>
      <c r="C58" s="27">
        <v>100000</v>
      </c>
    </row>
    <row r="59" spans="1:3" x14ac:dyDescent="0.25">
      <c r="A59" s="26" t="s">
        <v>248</v>
      </c>
      <c r="B59" s="26"/>
      <c r="C59" s="27">
        <v>100000</v>
      </c>
    </row>
    <row r="60" spans="1:3" x14ac:dyDescent="0.25">
      <c r="A60" s="26" t="s">
        <v>76</v>
      </c>
      <c r="B60" s="26"/>
      <c r="C60" s="27">
        <v>200000</v>
      </c>
    </row>
    <row r="61" spans="1:3" x14ac:dyDescent="0.25">
      <c r="A61" s="26" t="s">
        <v>78</v>
      </c>
      <c r="B61" s="26"/>
      <c r="C61" s="27">
        <v>280000</v>
      </c>
    </row>
    <row r="62" spans="1:3" x14ac:dyDescent="0.25">
      <c r="A62" s="26" t="s">
        <v>80</v>
      </c>
      <c r="B62" s="26"/>
      <c r="C62" s="27">
        <v>22000</v>
      </c>
    </row>
    <row r="63" spans="1:3" x14ac:dyDescent="0.25">
      <c r="A63" s="26" t="s">
        <v>249</v>
      </c>
      <c r="B63" s="26"/>
      <c r="C63" s="27">
        <v>100000</v>
      </c>
    </row>
    <row r="64" spans="1:3" x14ac:dyDescent="0.25">
      <c r="A64" s="26" t="s">
        <v>82</v>
      </c>
      <c r="B64" s="26"/>
      <c r="C64" s="27">
        <v>480</v>
      </c>
    </row>
    <row r="65" spans="1:3" x14ac:dyDescent="0.25">
      <c r="A65" s="26" t="s">
        <v>84</v>
      </c>
      <c r="B65" s="26" t="s">
        <v>85</v>
      </c>
      <c r="C65" s="27">
        <v>110000</v>
      </c>
    </row>
    <row r="66" spans="1:3" x14ac:dyDescent="0.25">
      <c r="A66" s="26" t="s">
        <v>250</v>
      </c>
      <c r="B66" s="26"/>
      <c r="C66" s="27">
        <v>550000</v>
      </c>
    </row>
    <row r="67" spans="1:3" x14ac:dyDescent="0.25">
      <c r="A67" s="26" t="s">
        <v>87</v>
      </c>
      <c r="B67" s="26"/>
      <c r="C67" s="27">
        <v>5568</v>
      </c>
    </row>
    <row r="68" spans="1:3" x14ac:dyDescent="0.25">
      <c r="A68" s="26" t="s">
        <v>89</v>
      </c>
      <c r="B68" s="26"/>
      <c r="C68" s="27">
        <v>81200</v>
      </c>
    </row>
    <row r="69" spans="1:3" x14ac:dyDescent="0.25">
      <c r="A69" s="26" t="s">
        <v>251</v>
      </c>
      <c r="B69" s="26"/>
      <c r="C69" s="27">
        <v>110200</v>
      </c>
    </row>
    <row r="70" spans="1:3" x14ac:dyDescent="0.25">
      <c r="A70" s="26" t="s">
        <v>91</v>
      </c>
      <c r="B70" s="26"/>
      <c r="C70" s="27">
        <v>214600</v>
      </c>
    </row>
    <row r="71" spans="1:3" x14ac:dyDescent="0.25">
      <c r="A71" s="26" t="s">
        <v>252</v>
      </c>
      <c r="B71" s="26"/>
      <c r="C71" s="27">
        <v>1050000</v>
      </c>
    </row>
    <row r="72" spans="1:3" x14ac:dyDescent="0.25">
      <c r="A72" s="26" t="s">
        <v>253</v>
      </c>
      <c r="B72" s="26"/>
      <c r="C72" s="27">
        <v>671292</v>
      </c>
    </row>
    <row r="73" spans="1:3" x14ac:dyDescent="0.25">
      <c r="A73" s="26" t="s">
        <v>94</v>
      </c>
      <c r="B73" s="26"/>
      <c r="C73" s="27">
        <v>758660</v>
      </c>
    </row>
    <row r="74" spans="1:3" x14ac:dyDescent="0.25">
      <c r="A74" s="26" t="s">
        <v>254</v>
      </c>
      <c r="B74" s="26"/>
      <c r="C74" s="27">
        <v>1044000</v>
      </c>
    </row>
    <row r="75" spans="1:3" x14ac:dyDescent="0.25">
      <c r="A75" s="26" t="s">
        <v>255</v>
      </c>
      <c r="B75" s="26"/>
      <c r="C75" s="27">
        <v>5730000</v>
      </c>
    </row>
    <row r="76" spans="1:3" x14ac:dyDescent="0.25">
      <c r="A76" s="26" t="s">
        <v>256</v>
      </c>
      <c r="B76" s="26"/>
      <c r="C76" s="27">
        <v>150800</v>
      </c>
    </row>
    <row r="77" spans="1:3" x14ac:dyDescent="0.25">
      <c r="A77" s="26" t="s">
        <v>257</v>
      </c>
      <c r="B77" s="26" t="s">
        <v>258</v>
      </c>
      <c r="C77" s="27">
        <v>467480</v>
      </c>
    </row>
    <row r="78" spans="1:3" x14ac:dyDescent="0.25">
      <c r="A78" s="26" t="s">
        <v>259</v>
      </c>
      <c r="B78" s="26"/>
      <c r="C78" s="27">
        <v>603200</v>
      </c>
    </row>
    <row r="79" spans="1:3" x14ac:dyDescent="0.25">
      <c r="A79" s="26" t="s">
        <v>260</v>
      </c>
      <c r="B79" s="26"/>
      <c r="C79" s="27">
        <v>1900000</v>
      </c>
    </row>
    <row r="80" spans="1:3" x14ac:dyDescent="0.25">
      <c r="A80" s="26" t="s">
        <v>261</v>
      </c>
      <c r="B80" s="26"/>
      <c r="C80" s="27">
        <v>230000</v>
      </c>
    </row>
    <row r="81" spans="1:3" x14ac:dyDescent="0.25">
      <c r="A81" s="26" t="s">
        <v>262</v>
      </c>
      <c r="B81" s="26"/>
      <c r="C81" s="27">
        <v>550000</v>
      </c>
    </row>
    <row r="82" spans="1:3" x14ac:dyDescent="0.25">
      <c r="A82" s="26" t="s">
        <v>263</v>
      </c>
      <c r="B82" s="26"/>
      <c r="C82" s="27">
        <v>155000</v>
      </c>
    </row>
    <row r="83" spans="1:3" x14ac:dyDescent="0.25">
      <c r="A83" s="26" t="s">
        <v>264</v>
      </c>
      <c r="B83" s="26"/>
      <c r="C83" s="27">
        <v>568000</v>
      </c>
    </row>
    <row r="84" spans="1:3" x14ac:dyDescent="0.25">
      <c r="A84" s="26" t="s">
        <v>265</v>
      </c>
      <c r="B84" s="26"/>
      <c r="C84" s="27">
        <v>1044000</v>
      </c>
    </row>
    <row r="85" spans="1:3" x14ac:dyDescent="0.25">
      <c r="A85" s="26" t="s">
        <v>266</v>
      </c>
      <c r="B85" s="26"/>
      <c r="C85" s="27">
        <v>6000000</v>
      </c>
    </row>
    <row r="86" spans="1:3" x14ac:dyDescent="0.25">
      <c r="A86" s="26" t="s">
        <v>267</v>
      </c>
      <c r="B86" s="26" t="s">
        <v>268</v>
      </c>
      <c r="C86" s="27">
        <v>0.01</v>
      </c>
    </row>
    <row r="87" spans="1:3" x14ac:dyDescent="0.25">
      <c r="A87" s="26" t="s">
        <v>269</v>
      </c>
      <c r="B87" s="26"/>
      <c r="C87" s="27">
        <v>13200.8</v>
      </c>
    </row>
    <row r="88" spans="1:3" x14ac:dyDescent="0.25">
      <c r="A88" s="26" t="s">
        <v>103</v>
      </c>
      <c r="B88" s="26"/>
      <c r="C88" s="27">
        <v>2000</v>
      </c>
    </row>
    <row r="89" spans="1:3" x14ac:dyDescent="0.25">
      <c r="A89" s="26" t="s">
        <v>109</v>
      </c>
      <c r="B89" s="26"/>
      <c r="C89" s="27">
        <v>4079</v>
      </c>
    </row>
    <row r="90" spans="1:3" x14ac:dyDescent="0.25">
      <c r="A90" s="26" t="s">
        <v>270</v>
      </c>
      <c r="B90" s="26"/>
      <c r="C90" s="27">
        <v>208800</v>
      </c>
    </row>
    <row r="91" spans="1:3" x14ac:dyDescent="0.25">
      <c r="A91" s="26" t="s">
        <v>112</v>
      </c>
      <c r="B91" s="26"/>
      <c r="C91" s="27">
        <v>114500</v>
      </c>
    </row>
    <row r="92" spans="1:3" x14ac:dyDescent="0.25">
      <c r="A92" s="26" t="s">
        <v>114</v>
      </c>
      <c r="B92" s="26"/>
      <c r="C92" s="27">
        <v>164500</v>
      </c>
    </row>
    <row r="93" spans="1:3" x14ac:dyDescent="0.25">
      <c r="A93" s="26" t="s">
        <v>271</v>
      </c>
      <c r="B93" s="26"/>
      <c r="C93" s="27">
        <v>750000</v>
      </c>
    </row>
    <row r="94" spans="1:3" x14ac:dyDescent="0.25">
      <c r="A94" s="26" t="s">
        <v>272</v>
      </c>
      <c r="B94" s="26"/>
      <c r="C94" s="27">
        <v>650000</v>
      </c>
    </row>
    <row r="95" spans="1:3" x14ac:dyDescent="0.25">
      <c r="A95" s="26" t="s">
        <v>273</v>
      </c>
      <c r="B95" s="26" t="s">
        <v>274</v>
      </c>
      <c r="C95" s="27">
        <v>2197000</v>
      </c>
    </row>
    <row r="96" spans="1:3" x14ac:dyDescent="0.25">
      <c r="A96" s="26" t="s">
        <v>275</v>
      </c>
      <c r="B96" s="26" t="s">
        <v>274</v>
      </c>
      <c r="C96" s="27">
        <v>2197000</v>
      </c>
    </row>
    <row r="97" spans="1:3" x14ac:dyDescent="0.25">
      <c r="A97" s="26" t="s">
        <v>116</v>
      </c>
      <c r="B97" s="26"/>
      <c r="C97" s="27">
        <v>250</v>
      </c>
    </row>
    <row r="98" spans="1:3" x14ac:dyDescent="0.25">
      <c r="A98" s="26" t="s">
        <v>118</v>
      </c>
      <c r="B98" s="26"/>
      <c r="C98" s="27">
        <v>214600.6</v>
      </c>
    </row>
    <row r="99" spans="1:3" x14ac:dyDescent="0.25">
      <c r="A99" s="26" t="s">
        <v>276</v>
      </c>
      <c r="B99" s="26"/>
      <c r="C99" s="27">
        <v>6000000</v>
      </c>
    </row>
    <row r="100" spans="1:3" x14ac:dyDescent="0.25">
      <c r="A100" s="26" t="s">
        <v>120</v>
      </c>
      <c r="B100" s="26" t="s">
        <v>121</v>
      </c>
      <c r="C100" s="27">
        <v>76988</v>
      </c>
    </row>
    <row r="101" spans="1:3" x14ac:dyDescent="0.25">
      <c r="A101" s="26" t="s">
        <v>277</v>
      </c>
      <c r="B101" s="26"/>
      <c r="C101" s="27">
        <v>7086</v>
      </c>
    </row>
    <row r="102" spans="1:3" x14ac:dyDescent="0.25">
      <c r="A102" s="26" t="s">
        <v>278</v>
      </c>
      <c r="B102" s="26"/>
      <c r="C102" s="27">
        <v>5539</v>
      </c>
    </row>
    <row r="103" spans="1:3" x14ac:dyDescent="0.25">
      <c r="A103" s="26" t="s">
        <v>279</v>
      </c>
      <c r="B103" s="26"/>
      <c r="C103" s="27">
        <v>47318.080000000002</v>
      </c>
    </row>
    <row r="104" spans="1:3" x14ac:dyDescent="0.25">
      <c r="A104" s="26" t="s">
        <v>280</v>
      </c>
      <c r="B104" s="26"/>
      <c r="C104" s="27">
        <v>170000</v>
      </c>
    </row>
    <row r="105" spans="1:3" x14ac:dyDescent="0.25">
      <c r="A105" s="26" t="s">
        <v>281</v>
      </c>
      <c r="B105" s="26"/>
      <c r="C105" s="27">
        <v>170000</v>
      </c>
    </row>
    <row r="106" spans="1:3" x14ac:dyDescent="0.25">
      <c r="A106" s="26" t="s">
        <v>282</v>
      </c>
      <c r="B106" s="26"/>
      <c r="C106" s="27">
        <v>170000</v>
      </c>
    </row>
    <row r="107" spans="1:3" x14ac:dyDescent="0.25">
      <c r="A107" s="26" t="s">
        <v>283</v>
      </c>
      <c r="B107" s="26"/>
      <c r="C107" s="27">
        <v>170000</v>
      </c>
    </row>
    <row r="108" spans="1:3" x14ac:dyDescent="0.25">
      <c r="A108" s="26" t="s">
        <v>284</v>
      </c>
      <c r="B108" s="26"/>
      <c r="C108" s="27">
        <v>112500</v>
      </c>
    </row>
    <row r="109" spans="1:3" x14ac:dyDescent="0.25">
      <c r="A109" s="26" t="s">
        <v>285</v>
      </c>
      <c r="B109" s="26"/>
      <c r="C109" s="27">
        <v>126875</v>
      </c>
    </row>
    <row r="110" spans="1:3" x14ac:dyDescent="0.25">
      <c r="A110" s="26" t="s">
        <v>286</v>
      </c>
      <c r="B110" s="26"/>
      <c r="C110" s="27">
        <v>350000</v>
      </c>
    </row>
    <row r="111" spans="1:3" x14ac:dyDescent="0.25">
      <c r="A111" s="26" t="s">
        <v>287</v>
      </c>
      <c r="B111" s="26" t="s">
        <v>288</v>
      </c>
      <c r="C111" s="27">
        <v>58000</v>
      </c>
    </row>
    <row r="112" spans="1:3" x14ac:dyDescent="0.25">
      <c r="A112" s="26" t="s">
        <v>289</v>
      </c>
      <c r="B112" s="26"/>
      <c r="C112" s="27">
        <v>1100000</v>
      </c>
    </row>
    <row r="113" spans="1:3" x14ac:dyDescent="0.25">
      <c r="A113" s="26" t="s">
        <v>290</v>
      </c>
      <c r="B113" s="26"/>
      <c r="C113" s="27">
        <v>63000</v>
      </c>
    </row>
    <row r="114" spans="1:3" x14ac:dyDescent="0.25">
      <c r="A114" s="26" t="s">
        <v>291</v>
      </c>
      <c r="B114" s="26"/>
      <c r="C114" s="27">
        <v>567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EVALUACION TECNICA</vt:lpstr>
      <vt:lpstr>EVALUACION ECONOMICA</vt:lpstr>
      <vt:lpstr>DESIERTOS</vt:lpstr>
      <vt:lpstr>Hoja1</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leonor Quintero Herrera</dc:creator>
  <cp:lastModifiedBy>Carlos Alfonso Martinez Camargo</cp:lastModifiedBy>
  <dcterms:created xsi:type="dcterms:W3CDTF">2015-03-04T17:53:53Z</dcterms:created>
  <dcterms:modified xsi:type="dcterms:W3CDTF">2015-03-10T12:28:25Z</dcterms:modified>
</cp:coreProperties>
</file>