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L46" i="1" l="1"/>
  <c r="L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7" i="1"/>
  <c r="Q48" i="1"/>
  <c r="Q49" i="1"/>
  <c r="Q50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11" i="1"/>
  <c r="L12" i="1" l="1"/>
  <c r="M12" i="1" s="1"/>
  <c r="L13" i="1"/>
  <c r="M13" i="1" s="1"/>
  <c r="N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M46" i="1"/>
  <c r="L47" i="1"/>
  <c r="M47" i="1" s="1"/>
  <c r="L48" i="1"/>
  <c r="M48" i="1" s="1"/>
  <c r="L49" i="1"/>
  <c r="M49" i="1" s="1"/>
  <c r="L50" i="1"/>
  <c r="M50" i="1" s="1"/>
  <c r="N45" i="1" l="1"/>
  <c r="O45" i="1"/>
  <c r="P45" i="1"/>
  <c r="N25" i="1"/>
  <c r="O25" i="1"/>
  <c r="P25" i="1"/>
  <c r="N47" i="1"/>
  <c r="O47" i="1"/>
  <c r="P47" i="1"/>
  <c r="N48" i="1"/>
  <c r="O48" i="1"/>
  <c r="P48" i="1"/>
  <c r="N40" i="1"/>
  <c r="O40" i="1"/>
  <c r="P40" i="1"/>
  <c r="N33" i="1"/>
  <c r="O33" i="1"/>
  <c r="P33" i="1"/>
  <c r="N29" i="1"/>
  <c r="O29" i="1"/>
  <c r="P29" i="1"/>
  <c r="N26" i="1"/>
  <c r="O26" i="1"/>
  <c r="P26" i="1"/>
  <c r="N23" i="1"/>
  <c r="O23" i="1"/>
  <c r="P23" i="1"/>
  <c r="N19" i="1"/>
  <c r="O19" i="1"/>
  <c r="P19" i="1"/>
  <c r="N15" i="1"/>
  <c r="O15" i="1"/>
  <c r="P15" i="1"/>
  <c r="N12" i="1"/>
  <c r="O12" i="1"/>
  <c r="P12" i="1"/>
  <c r="N42" i="1"/>
  <c r="O42" i="1"/>
  <c r="P42" i="1"/>
  <c r="N39" i="1"/>
  <c r="O39" i="1"/>
  <c r="P39" i="1"/>
  <c r="N36" i="1"/>
  <c r="O36" i="1"/>
  <c r="P36" i="1"/>
  <c r="N32" i="1"/>
  <c r="O32" i="1"/>
  <c r="P32" i="1"/>
  <c r="N28" i="1"/>
  <c r="O28" i="1"/>
  <c r="P28" i="1"/>
  <c r="N22" i="1"/>
  <c r="O22" i="1"/>
  <c r="P22" i="1"/>
  <c r="N18" i="1"/>
  <c r="O18" i="1"/>
  <c r="P18" i="1"/>
  <c r="N50" i="1"/>
  <c r="O50" i="1"/>
  <c r="P50" i="1"/>
  <c r="N44" i="1"/>
  <c r="O44" i="1"/>
  <c r="P44" i="1"/>
  <c r="N41" i="1"/>
  <c r="O41" i="1"/>
  <c r="P41" i="1"/>
  <c r="N38" i="1"/>
  <c r="O38" i="1"/>
  <c r="P38" i="1"/>
  <c r="N35" i="1"/>
  <c r="O35" i="1"/>
  <c r="P35" i="1"/>
  <c r="N31" i="1"/>
  <c r="O31" i="1"/>
  <c r="P31" i="1"/>
  <c r="N27" i="1"/>
  <c r="O27" i="1"/>
  <c r="P27" i="1"/>
  <c r="N21" i="1"/>
  <c r="O21" i="1"/>
  <c r="P21" i="1"/>
  <c r="N17" i="1"/>
  <c r="O17" i="1"/>
  <c r="P17" i="1"/>
  <c r="N14" i="1"/>
  <c r="O14" i="1"/>
  <c r="P14" i="1"/>
  <c r="N49" i="1"/>
  <c r="O49" i="1"/>
  <c r="P49" i="1"/>
  <c r="N46" i="1"/>
  <c r="O46" i="1"/>
  <c r="P46" i="1"/>
  <c r="N43" i="1"/>
  <c r="O43" i="1"/>
  <c r="P43" i="1"/>
  <c r="N37" i="1"/>
  <c r="O37" i="1"/>
  <c r="P37" i="1"/>
  <c r="N34" i="1"/>
  <c r="O34" i="1"/>
  <c r="P34" i="1"/>
  <c r="N30" i="1"/>
  <c r="O30" i="1"/>
  <c r="P30" i="1"/>
  <c r="N24" i="1"/>
  <c r="O24" i="1"/>
  <c r="P24" i="1"/>
  <c r="N20" i="1"/>
  <c r="O20" i="1"/>
  <c r="P20" i="1"/>
  <c r="N16" i="1"/>
  <c r="O16" i="1"/>
  <c r="P16" i="1"/>
  <c r="P13" i="1"/>
  <c r="O13" i="1"/>
  <c r="M11" i="1"/>
  <c r="Q45" i="1" l="1"/>
  <c r="Q46" i="1"/>
  <c r="P11" i="1"/>
  <c r="P51" i="1" s="1"/>
  <c r="O11" i="1"/>
  <c r="O51" i="1" s="1"/>
  <c r="N11" i="1"/>
  <c r="N51" i="1" l="1"/>
  <c r="Q11" i="1"/>
  <c r="Q51" i="1" s="1"/>
</calcChain>
</file>

<file path=xl/sharedStrings.xml><?xml version="1.0" encoding="utf-8"?>
<sst xmlns="http://schemas.openxmlformats.org/spreadsheetml/2006/main" count="114" uniqueCount="81">
  <si>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</si>
  <si>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</si>
  <si>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</si>
  <si>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</si>
  <si>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</si>
  <si>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</si>
  <si>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</si>
  <si>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</si>
  <si>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</si>
  <si>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</si>
  <si>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</si>
  <si>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</si>
  <si>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</si>
  <si>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</si>
  <si>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CÓDIGO UNSPSC</t>
  </si>
  <si>
    <t>CANTIDAD BOGOTÁ</t>
  </si>
  <si>
    <t>CANTIDAD HOSPITAL REGIONAL DE ZIPAQUIRÁ</t>
  </si>
  <si>
    <t>CANTIDAD UNIDAD FUNCIONAL DE ZIPAQUIRÁ</t>
  </si>
  <si>
    <t>TOTAL CANTIDAD REQUERIDA</t>
  </si>
  <si>
    <t>MARCA Y/O REFERENCIA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</si>
  <si>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</si>
  <si>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</si>
  <si>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</si>
  <si>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</si>
  <si>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</si>
  <si>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</si>
  <si>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</si>
  <si>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</si>
  <si>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</si>
  <si>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CONVOCATORIA PÚBLICA No. 8 DE 2021</t>
  </si>
  <si>
    <t>SOLICITUD No. AG000020210031</t>
  </si>
  <si>
    <t>UNIDAD</t>
  </si>
  <si>
    <t>ALCOHOL ANTISEPTICO X 750 ML</t>
  </si>
  <si>
    <t>FRASCO</t>
  </si>
  <si>
    <t>ALGODON TIPO HOSPITALARIO EN TORUNDAS X 500 GRAMOS</t>
  </si>
  <si>
    <t>BOLSA</t>
  </si>
  <si>
    <t>ALGODON TIPO HOSPITALARIO EN ROLLO X 500 GRAMOS</t>
  </si>
  <si>
    <t>ROLLO</t>
  </si>
  <si>
    <t>APLICADOR DE MADERA CON ALGODÓN  EN EMPAQUE INDIVIDUAL</t>
  </si>
  <si>
    <t>APLICADOR DE MADERA SIN ALGODÓN  EN EMPAQUE INDIVIDUAL</t>
  </si>
  <si>
    <t>APOSITO DE GASA CON ALGODON STERIL 15X25 CM</t>
  </si>
  <si>
    <t>APOSITO DE GASA CON ALGODON STERIL 18X9 CM</t>
  </si>
  <si>
    <t>BAJA LENGUAS DE MADERA EN EMPAQUE INDIVIDUAL/  Y O PAQUETE</t>
  </si>
  <si>
    <t>CAUCHO LATEX BLANCO PARA SUCCION POR 3  METROS POR 6.44 ML</t>
  </si>
  <si>
    <t>CIRCUITO CORRUGADO PARA MAQUINA DE ANESTESIA QUE INCLUYA FILTRO HIDROFOBICO PEDIATRICO Y BALON</t>
  </si>
  <si>
    <t>CIRCUITO CORRUGADO PARA MAQUINA DE ANESTESIA QUE INCLUYA FILTRO HIDROFOBICO ADULTO Y BALON</t>
  </si>
  <si>
    <t xml:space="preserve">COMPRESA QUIRURGICA ESTERIL RADIOPACA DE 45 X 45 CM </t>
  </si>
  <si>
    <t>ESPARADRAPO ANTIALERGICO DE 15 CM X 10 METROS TELA NO TEJDA</t>
  </si>
  <si>
    <t xml:space="preserve">ESPARADRAPO TIPO HOSPITALARIO EN TELA TUBO POR 5 UNIDADES </t>
  </si>
  <si>
    <t>TUBO</t>
  </si>
  <si>
    <t>ESPARADRAPO MICROPORE 1" COLOR PIEL</t>
  </si>
  <si>
    <t>ESPECULO VAGINAL DESECHABLE (SIN CEPILLO SIN PORTAOBJETO).</t>
  </si>
  <si>
    <t>ESTOQUINETA ESTERIL DE 4 PULGADAS</t>
  </si>
  <si>
    <t>ESTOQUINETA ESTERIL DE 6 PULGADAS</t>
  </si>
  <si>
    <t>FIJADOR PARA CITOLOGIA EN SPRAI</t>
  </si>
  <si>
    <t>GASA TEJIDA EN ALGODÓN ESTERIL RADIOPACA DE 7.5 X 7.5 CM 16 PLY</t>
  </si>
  <si>
    <t>GASA NO TEJIDA EN ALGODÓN ESTERIL  3" X 3"</t>
  </si>
  <si>
    <t>GUANTE DE CIRUIGIA ESTERIL BAJO EN TALCO  TALLAS 6.0,  6,5, 7.0, 7.5, 8.0, 8.5 CAJA X 50 PARES</t>
  </si>
  <si>
    <t>CAJA</t>
  </si>
  <si>
    <t xml:space="preserve">GUANTE PARA CIRUGIA DUPLEX ANTIPINCHASO CON INDICADOR TALLAS 6.0, 6.5, 7, 7.5, 8, 8.5. </t>
  </si>
  <si>
    <t>PAR</t>
  </si>
  <si>
    <t>GUANTES EXAMEN LATEX TALLAS, S,  M,  L AMBIDIESTRO BAJO EN  TALCO CAJA X 100 UNIDADES.</t>
  </si>
  <si>
    <t>JUEGO DE CITOLOGIA QUE INCLUYA ESPECULO, CEPILLO Y LAMINA PORTAOBJETO</t>
  </si>
  <si>
    <t>LAPIZ PARA ELECTROBISTURI ORIGINAL COMPATIBLE CON EQUIPOS LIGA SHURE ARMONICA</t>
  </si>
  <si>
    <t>MANILLA TERMICA PARA IDENTIFICACION DE PACIENTES ADULTO  (Este insumo requiere apoyo tecnológico)</t>
  </si>
  <si>
    <t>MANILLA TERMICA PARA IDENTIFICACION DE PACIENTES NEONATAL (Este insumo requiere apoyo tecnológico)</t>
  </si>
  <si>
    <t>MASCARA FACIAL DESHECHABLE PARA ANESTESIA No.0,1,2,3,4,5.</t>
  </si>
  <si>
    <t>MECHA NASAL DE 1 CM DE ANCHO Y 60 CM DE LARGO, SOBRE X DOS UNIDADES ESTERIL</t>
  </si>
  <si>
    <t>SOBRE</t>
  </si>
  <si>
    <t>MECHA DE GASA ESTERIL DE 5 CM DE ANCHO X 80 CM DE LARGO, EN HILO RADIO PACO PARA COLUMNA.</t>
  </si>
  <si>
    <t>PELICULA TRANSPARENTE POLIURETANO DE 5 CM X 10 METROS</t>
  </si>
  <si>
    <t xml:space="preserve">PELICULA TRANSPARENTE EN POLIORETANO DE 15 CM X 10 METROS. </t>
  </si>
  <si>
    <t>POLAINA DESECHABLE ELABORADA EN POLIPROPILENO DE  35  A 40  GRS, ANTIDESLIZANTE EN LA SUELA RESORTE DE AJUSTE AL CUELLO DEL PIE</t>
  </si>
  <si>
    <t>PLACA GEL  PARA ELECTROBISTURI ORIGINAL COMPATIBLE CON  EQUIPOS LIGASHURE  ARMONICA.</t>
  </si>
  <si>
    <t>ROLLO ABDOMINAL ESTERIL DE 22.5 CM DE ANCHO POR 1.50 CM DE LAGRO CON BANDA RADIOPACA</t>
  </si>
  <si>
    <t>SODA PARA MAQUINA DE ANESTESIA X 4.5 KLS</t>
  </si>
  <si>
    <t>TERMOMETRO CLINICO AXILAR DIGITAL DESHECHABLE</t>
  </si>
  <si>
    <t>YODOPOVIDONA EN ESPUMA X 120  ML</t>
  </si>
  <si>
    <t>YODOPOVIDONA EN SOLUCION X 120 ML</t>
  </si>
  <si>
    <r>
      <rPr>
        <b/>
        <sz val="10"/>
        <rFont val="Arial Narrow"/>
        <family val="2"/>
      </rPr>
      <t xml:space="preserve">OBJETO: </t>
    </r>
    <r>
      <rPr>
        <sz val="10"/>
        <rFont val="Arial Narrow"/>
        <family val="2"/>
      </rPr>
      <t>SUMINISTRO DE INSUMOS MEDICO QUIRURGICOS DISPENSADOS POR EL ALMACEN GENERAL A LAS AREAS HOSPITALARIAS Y ASISTENCIALES DE LA E.S.E HOSPITAL UNIVERSITARIO DE LA SAMARITANA, HOSPITAL REGIONAL DE ZIPAQUIRA Y LA UNIDAD FUNCIONAL DE ZIPAQUIRA Y SUS PUESTOS DE SALUD</t>
    </r>
  </si>
  <si>
    <r>
      <rPr>
        <i/>
        <u/>
        <sz val="11"/>
        <color rgb="FFFF0000"/>
        <rFont val="Arial Narrow"/>
        <family val="2"/>
      </rPr>
      <t xml:space="preserve">NOTA: SI EL PRODUCTO O SERVICIO NO SE ENCUENTRA GRABADO CON IVA, REFLEJARLO EN LA CASILLA DEL IVA (L) CON VALOR CERO ($ 0), TODA VEZ QUE SE ENCUENTRA </t>
    </r>
    <r>
      <rPr>
        <sz val="11"/>
        <color rgb="FFFF0000"/>
        <rFont val="Arial Narrow"/>
        <family val="2"/>
      </rPr>
      <t>FORMULADO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</si>
</sst>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-[$$-240A]* #,##0_-;\-[$$-240A]* #,##0_-;_-[$$-240A]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&quot;€&quot;_-;\-* #,##0.00\ &quot;€&quot;_-;_-* &quot;-&quot;??\ &quot;€&quot;_-;_-@_-"/>
    <numFmt numFmtId="170" formatCode="_ [$€-2]\ * #,##0.00_ ;_ [$€-2]\ * \-#,##0.00_ ;_ [$€-2]\ * &quot;-&quot;??_ "/>
    <numFmt numFmtId="171" formatCode="_ * #,##0.00_ ;_ * \-#,##0.00_ ;_ * &quot;-&quot;??_ ;_ @_ "/>
    <numFmt numFmtId="172" formatCode="_ &quot;$&quot;\ * #,##0.00_ ;_ &quot;$&quot;\ * \-#,##0.00_ ;_ &quot;$&quot;\ * &quot;-&quot;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color rgb="FFFF0000"/>
      <name val="Arial Narrow"/>
      <family val="2"/>
    </font>
    <font>
      <i/>
      <u/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52">
    <xf numFmtId="0" fontId="0" fillId="0" borderId="0"/>
    <xf numFmtId="0" fontId="7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8" fillId="3" borderId="0" applyNumberFormat="0" applyBorder="0" applyProtection="0">
      <alignment horizontal="center"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3" fontId="7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2" fillId="0" borderId="0"/>
    <xf numFmtId="0" fontId="10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50">
    <xf numFmtId="0" fontId="0" fillId="0" borderId="0" xfId="0"/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vertical="center" wrapText="1"/>
    </xf>
    <xf numFmtId="0" fontId="3" fillId="0" borderId="0" xfId="0" applyFont="1" applyFill="1" applyAlignment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wrapText="1"/>
    </xf>
    <xf numFmtId="0" fontId="4" fillId="0" borderId="0" xfId="0" applyFont="1" applyFill="1" applyProtection="1"/>
    <xf numFmtId="3" fontId="13" fillId="2" borderId="1" xfId="0" applyNumberFormat="1" applyFont="1" applyFill="1" applyBorder="1" applyAlignment="1" applyProtection="1">
      <alignment horizontal="center" vertical="center" wrapText="1"/>
    </xf>
    <xf numFmtId="1" fontId="13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15" fillId="0" borderId="0" xfId="0" applyFont="1" applyProtection="1"/>
    <xf numFmtId="0" fontId="14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65" fontId="3" fillId="0" borderId="1" xfId="0" applyNumberFormat="1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center" vertical="center"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6" fontId="3" fillId="0" borderId="1" xfId="0" applyNumberFormat="1" applyFont="1" applyBorder="1" applyAlignment="1" applyProtection="1">
      <alignment horizontal="center" vertical="center" wrapText="1"/>
    </xf>
    <xf numFmtId="0" fontId="6" fillId="0" borderId="0" xfId="0" applyFont="1" applyProtection="1"/>
    <xf numFmtId="0" fontId="18" fillId="0" borderId="0" xfId="0" applyFont="1" applyFill="1" applyProtection="1"/>
    <xf numFmtId="0" fontId="2" fillId="0" borderId="1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3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2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18" fillId="0" borderId="0" xfId="0" applyFont="1" applyFill="1" applyProtection="1">
      <protection locked="0"/>
    </xf>
    <xf numFmtId="0" fontId="5" fillId="0" borderId="0" xfId="0" applyFont="1" applyFill="1" applyAlignment="1" applyProtection="1">
      <protection locked="0"/>
    </xf>
    <xf numFmtId="0" fontId="6" fillId="0" borderId="0" xfId="0" applyFont="1" applyFill="1" applyAlignment="1" applyProtection="1">
      <protection locked="0"/>
    </xf>
    <xf numFmtId="0" fontId="6" fillId="0" borderId="0" xfId="0" applyFont="1" applyFill="1" applyProtection="1">
      <protection locked="0"/>
    </xf>
    <xf numFmtId="0" fontId="6" fillId="0" borderId="0" xfId="0" applyFont="1" applyFill="1" applyAlignment="1" applyProtection="1">
      <alignment wrapText="1"/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U70"/>
  <sheetViews>
    <sheetView tabSelected="1" topLeftCell="C39" zoomScaleNormal="100" workbookViewId="0">
      <selection activeCell="J52" sqref="J52"/>
    </sheetView>
  </sheetViews>
  <sheetFormatPr baseColWidth="10" defaultRowHeight="12.75" x14ac:dyDescent="0.25"/>
  <cols>
    <col min="1" max="1" width="2.85546875" style="9" customWidth="1"/>
    <col min="2" max="2" width="4.85546875" style="9" bestFit="1" customWidth="1"/>
    <col min="3" max="3" width="9.42578125" style="9" customWidth="1"/>
    <col min="4" max="4" width="11.5703125" style="9" bestFit="1" customWidth="1"/>
    <col min="5" max="5" width="32.5703125" style="9" customWidth="1"/>
    <col min="6" max="6" width="11.5703125" style="9" customWidth="1"/>
    <col min="7" max="7" width="10" style="9" customWidth="1"/>
    <col min="8" max="9" width="15.7109375" style="9" customWidth="1"/>
    <col min="10" max="10" width="12.42578125" style="9" customWidth="1"/>
    <col min="11" max="11" width="14" style="9" customWidth="1"/>
    <col min="12" max="12" width="13.42578125" style="9" customWidth="1"/>
    <col min="13" max="13" width="12.7109375" style="9" customWidth="1"/>
    <col min="14" max="14" width="14" style="9" customWidth="1"/>
    <col min="15" max="15" width="14.5703125" style="9" customWidth="1"/>
    <col min="16" max="16" width="15.140625" style="9" customWidth="1"/>
    <col min="17" max="17" width="19.7109375" style="9" customWidth="1"/>
    <col min="18" max="18" width="20.7109375" style="9" customWidth="1"/>
    <col min="19" max="19" width="30.42578125" style="9" customWidth="1"/>
    <col min="20" max="16384" width="11.42578125" style="9"/>
  </cols>
  <sheetData>
    <row r="2" spans="2:19" ht="13.5" x14ac:dyDescent="0.25">
      <c r="B2" s="41" t="s">
        <v>20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</row>
    <row r="3" spans="2:19" ht="13.5" x14ac:dyDescent="0.25">
      <c r="B3" s="41" t="s">
        <v>29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2:19" ht="6.75" customHeight="1" x14ac:dyDescent="0.2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2:19" x14ac:dyDescent="0.25">
      <c r="B5" s="42" t="s">
        <v>79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</row>
    <row r="6" spans="2:19" ht="7.5" customHeight="1" x14ac:dyDescent="0.25"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0"/>
    </row>
    <row r="7" spans="2:19" ht="13.5" x14ac:dyDescent="0.25">
      <c r="B7" s="44" t="s">
        <v>30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</row>
    <row r="8" spans="2:19" x14ac:dyDescent="0.25"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9" x14ac:dyDescent="0.25">
      <c r="B9" s="49" t="s">
        <v>0</v>
      </c>
      <c r="C9" s="49"/>
      <c r="D9" s="49"/>
      <c r="E9" s="49"/>
      <c r="F9" s="49"/>
      <c r="G9" s="49"/>
      <c r="H9" s="49"/>
      <c r="I9" s="49"/>
      <c r="J9" s="49"/>
      <c r="K9" s="49" t="s">
        <v>1</v>
      </c>
      <c r="L9" s="49"/>
      <c r="M9" s="49"/>
      <c r="N9" s="49"/>
      <c r="O9" s="49"/>
      <c r="P9" s="49"/>
      <c r="Q9" s="49"/>
      <c r="R9" s="49"/>
      <c r="S9" s="49"/>
    </row>
    <row r="10" spans="2:19" s="13" customFormat="1" ht="52.5" customHeight="1" x14ac:dyDescent="0.25">
      <c r="B10" s="14" t="s">
        <v>11</v>
      </c>
      <c r="C10" s="14" t="s">
        <v>14</v>
      </c>
      <c r="D10" s="14" t="s">
        <v>12</v>
      </c>
      <c r="E10" s="14" t="s">
        <v>13</v>
      </c>
      <c r="F10" s="14" t="s">
        <v>31</v>
      </c>
      <c r="G10" s="14" t="s">
        <v>15</v>
      </c>
      <c r="H10" s="14" t="s">
        <v>16</v>
      </c>
      <c r="I10" s="14" t="s">
        <v>17</v>
      </c>
      <c r="J10" s="14" t="s">
        <v>18</v>
      </c>
      <c r="K10" s="15" t="s">
        <v>21</v>
      </c>
      <c r="L10" s="15" t="s">
        <v>2</v>
      </c>
      <c r="M10" s="15" t="s">
        <v>22</v>
      </c>
      <c r="N10" s="15" t="s">
        <v>23</v>
      </c>
      <c r="O10" s="15" t="s">
        <v>24</v>
      </c>
      <c r="P10" s="15" t="s">
        <v>25</v>
      </c>
      <c r="Q10" s="15" t="s">
        <v>26</v>
      </c>
      <c r="R10" s="15" t="s">
        <v>19</v>
      </c>
      <c r="S10" s="15" t="s">
        <v>3</v>
      </c>
    </row>
    <row r="11" spans="2:19" s="13" customFormat="1" x14ac:dyDescent="0.25">
      <c r="B11" s="1">
        <v>1</v>
      </c>
      <c r="C11" s="1">
        <v>42295134</v>
      </c>
      <c r="D11" s="8">
        <v>151802990046</v>
      </c>
      <c r="E11" s="2" t="s">
        <v>32</v>
      </c>
      <c r="F11" s="1" t="s">
        <v>33</v>
      </c>
      <c r="G11" s="7">
        <v>1800</v>
      </c>
      <c r="H11" s="7">
        <v>2400</v>
      </c>
      <c r="I11" s="1">
        <v>600</v>
      </c>
      <c r="J11" s="7">
        <f>+G11+H11+I11</f>
        <v>4800</v>
      </c>
      <c r="K11" s="16">
        <v>0</v>
      </c>
      <c r="L11" s="16">
        <f t="shared" ref="L11:L50" si="0">+K11*0.19</f>
        <v>0</v>
      </c>
      <c r="M11" s="17">
        <f t="shared" ref="M11:M50" si="1">+L11+K11</f>
        <v>0</v>
      </c>
      <c r="N11" s="17">
        <f t="shared" ref="N11:N50" si="2">+M11*G11</f>
        <v>0</v>
      </c>
      <c r="O11" s="17">
        <f t="shared" ref="O11:O50" si="3">+M11*H11</f>
        <v>0</v>
      </c>
      <c r="P11" s="17">
        <f t="shared" ref="P11:P50" si="4">+M11*I11</f>
        <v>0</v>
      </c>
      <c r="Q11" s="17">
        <f>+N11+O11+P11</f>
        <v>0</v>
      </c>
      <c r="R11" s="18"/>
      <c r="S11" s="19"/>
    </row>
    <row r="12" spans="2:19" s="13" customFormat="1" ht="25.5" x14ac:dyDescent="0.25">
      <c r="B12" s="1">
        <v>2</v>
      </c>
      <c r="C12" s="1">
        <v>42295134</v>
      </c>
      <c r="D12" s="8">
        <v>151802990048</v>
      </c>
      <c r="E12" s="2" t="s">
        <v>34</v>
      </c>
      <c r="F12" s="1" t="s">
        <v>35</v>
      </c>
      <c r="G12" s="1">
        <v>114</v>
      </c>
      <c r="H12" s="1">
        <v>120</v>
      </c>
      <c r="I12" s="1">
        <v>60</v>
      </c>
      <c r="J12" s="7">
        <f t="shared" ref="J12:J50" si="5">+G12+H12+I12</f>
        <v>294</v>
      </c>
      <c r="K12" s="16">
        <v>0</v>
      </c>
      <c r="L12" s="16">
        <f t="shared" si="0"/>
        <v>0</v>
      </c>
      <c r="M12" s="17">
        <f t="shared" si="1"/>
        <v>0</v>
      </c>
      <c r="N12" s="17">
        <f t="shared" si="2"/>
        <v>0</v>
      </c>
      <c r="O12" s="17">
        <f t="shared" si="3"/>
        <v>0</v>
      </c>
      <c r="P12" s="17">
        <f t="shared" si="4"/>
        <v>0</v>
      </c>
      <c r="Q12" s="17">
        <f t="shared" ref="Q12:Q50" si="6">+N12+O12+P12</f>
        <v>0</v>
      </c>
      <c r="R12" s="18"/>
      <c r="S12" s="19"/>
    </row>
    <row r="13" spans="2:19" s="13" customFormat="1" ht="25.5" x14ac:dyDescent="0.25">
      <c r="B13" s="1">
        <v>3</v>
      </c>
      <c r="C13" s="1">
        <v>42295134</v>
      </c>
      <c r="D13" s="8">
        <v>151802990124</v>
      </c>
      <c r="E13" s="2" t="s">
        <v>36</v>
      </c>
      <c r="F13" s="1" t="s">
        <v>37</v>
      </c>
      <c r="G13" s="1">
        <v>54</v>
      </c>
      <c r="H13" s="1">
        <v>30</v>
      </c>
      <c r="I13" s="1">
        <v>0</v>
      </c>
      <c r="J13" s="7">
        <f t="shared" si="5"/>
        <v>84</v>
      </c>
      <c r="K13" s="16">
        <v>0</v>
      </c>
      <c r="L13" s="16">
        <f t="shared" si="0"/>
        <v>0</v>
      </c>
      <c r="M13" s="17">
        <f t="shared" si="1"/>
        <v>0</v>
      </c>
      <c r="N13" s="17">
        <f t="shared" si="2"/>
        <v>0</v>
      </c>
      <c r="O13" s="17">
        <f t="shared" si="3"/>
        <v>0</v>
      </c>
      <c r="P13" s="17">
        <f t="shared" si="4"/>
        <v>0</v>
      </c>
      <c r="Q13" s="17">
        <f t="shared" si="6"/>
        <v>0</v>
      </c>
      <c r="R13" s="18"/>
      <c r="S13" s="19"/>
    </row>
    <row r="14" spans="2:19" s="13" customFormat="1" ht="25.5" x14ac:dyDescent="0.25">
      <c r="B14" s="1">
        <v>4</v>
      </c>
      <c r="C14" s="1">
        <v>42295134</v>
      </c>
      <c r="D14" s="8">
        <v>151802990051</v>
      </c>
      <c r="E14" s="2" t="s">
        <v>38</v>
      </c>
      <c r="F14" s="1" t="s">
        <v>31</v>
      </c>
      <c r="G14" s="7">
        <v>7322</v>
      </c>
      <c r="H14" s="7">
        <v>9000</v>
      </c>
      <c r="I14" s="7">
        <v>1800</v>
      </c>
      <c r="J14" s="7">
        <f t="shared" si="5"/>
        <v>18122</v>
      </c>
      <c r="K14" s="16">
        <v>0</v>
      </c>
      <c r="L14" s="16">
        <f t="shared" si="0"/>
        <v>0</v>
      </c>
      <c r="M14" s="17">
        <f t="shared" si="1"/>
        <v>0</v>
      </c>
      <c r="N14" s="17">
        <f t="shared" si="2"/>
        <v>0</v>
      </c>
      <c r="O14" s="17">
        <f t="shared" si="3"/>
        <v>0</v>
      </c>
      <c r="P14" s="17">
        <f t="shared" si="4"/>
        <v>0</v>
      </c>
      <c r="Q14" s="17">
        <f t="shared" si="6"/>
        <v>0</v>
      </c>
      <c r="R14" s="18"/>
      <c r="S14" s="19"/>
    </row>
    <row r="15" spans="2:19" s="13" customFormat="1" ht="25.5" x14ac:dyDescent="0.25">
      <c r="B15" s="1">
        <v>5</v>
      </c>
      <c r="C15" s="1">
        <v>42295134</v>
      </c>
      <c r="D15" s="8">
        <v>151802990052</v>
      </c>
      <c r="E15" s="2" t="s">
        <v>39</v>
      </c>
      <c r="F15" s="1" t="s">
        <v>31</v>
      </c>
      <c r="G15" s="7">
        <v>4500</v>
      </c>
      <c r="H15" s="7">
        <v>8280</v>
      </c>
      <c r="I15" s="1">
        <v>600</v>
      </c>
      <c r="J15" s="7">
        <f t="shared" si="5"/>
        <v>13380</v>
      </c>
      <c r="K15" s="16">
        <v>0</v>
      </c>
      <c r="L15" s="16">
        <f t="shared" si="0"/>
        <v>0</v>
      </c>
      <c r="M15" s="17">
        <f t="shared" si="1"/>
        <v>0</v>
      </c>
      <c r="N15" s="17">
        <f t="shared" si="2"/>
        <v>0</v>
      </c>
      <c r="O15" s="17">
        <f t="shared" si="3"/>
        <v>0</v>
      </c>
      <c r="P15" s="17">
        <f t="shared" si="4"/>
        <v>0</v>
      </c>
      <c r="Q15" s="17">
        <f t="shared" si="6"/>
        <v>0</v>
      </c>
      <c r="R15" s="18"/>
      <c r="S15" s="19"/>
    </row>
    <row r="16" spans="2:19" s="13" customFormat="1" ht="25.5" x14ac:dyDescent="0.25">
      <c r="B16" s="1">
        <v>6</v>
      </c>
      <c r="C16" s="1">
        <v>42311512</v>
      </c>
      <c r="D16" s="8">
        <v>151802990049</v>
      </c>
      <c r="E16" s="2" t="s">
        <v>40</v>
      </c>
      <c r="F16" s="1" t="s">
        <v>31</v>
      </c>
      <c r="G16" s="7">
        <v>6600</v>
      </c>
      <c r="H16" s="7">
        <v>3000</v>
      </c>
      <c r="I16" s="7">
        <v>1200</v>
      </c>
      <c r="J16" s="7">
        <f t="shared" si="5"/>
        <v>10800</v>
      </c>
      <c r="K16" s="16">
        <v>0</v>
      </c>
      <c r="L16" s="16">
        <f t="shared" si="0"/>
        <v>0</v>
      </c>
      <c r="M16" s="17">
        <f t="shared" si="1"/>
        <v>0</v>
      </c>
      <c r="N16" s="17">
        <f t="shared" si="2"/>
        <v>0</v>
      </c>
      <c r="O16" s="17">
        <f t="shared" si="3"/>
        <v>0</v>
      </c>
      <c r="P16" s="17">
        <f t="shared" si="4"/>
        <v>0</v>
      </c>
      <c r="Q16" s="17">
        <f t="shared" si="6"/>
        <v>0</v>
      </c>
      <c r="R16" s="18"/>
      <c r="S16" s="19"/>
    </row>
    <row r="17" spans="2:19" s="13" customFormat="1" ht="25.5" x14ac:dyDescent="0.25">
      <c r="B17" s="1">
        <v>7</v>
      </c>
      <c r="C17" s="1">
        <v>42311512</v>
      </c>
      <c r="D17" s="8">
        <v>151802990050</v>
      </c>
      <c r="E17" s="2" t="s">
        <v>41</v>
      </c>
      <c r="F17" s="1" t="s">
        <v>31</v>
      </c>
      <c r="G17" s="7">
        <v>6000</v>
      </c>
      <c r="H17" s="7">
        <v>1800</v>
      </c>
      <c r="I17" s="1">
        <v>900</v>
      </c>
      <c r="J17" s="7">
        <f t="shared" si="5"/>
        <v>8700</v>
      </c>
      <c r="K17" s="16">
        <v>0</v>
      </c>
      <c r="L17" s="16">
        <f t="shared" si="0"/>
        <v>0</v>
      </c>
      <c r="M17" s="17">
        <f t="shared" si="1"/>
        <v>0</v>
      </c>
      <c r="N17" s="17">
        <f t="shared" si="2"/>
        <v>0</v>
      </c>
      <c r="O17" s="17">
        <f t="shared" si="3"/>
        <v>0</v>
      </c>
      <c r="P17" s="17">
        <f t="shared" si="4"/>
        <v>0</v>
      </c>
      <c r="Q17" s="17">
        <f t="shared" si="6"/>
        <v>0</v>
      </c>
      <c r="R17" s="18"/>
      <c r="S17" s="19"/>
    </row>
    <row r="18" spans="2:19" s="13" customFormat="1" ht="25.5" x14ac:dyDescent="0.25">
      <c r="B18" s="1">
        <v>8</v>
      </c>
      <c r="C18" s="1">
        <v>42181501</v>
      </c>
      <c r="D18" s="8">
        <v>151802990006</v>
      </c>
      <c r="E18" s="2" t="s">
        <v>42</v>
      </c>
      <c r="F18" s="1" t="s">
        <v>31</v>
      </c>
      <c r="G18" s="7">
        <v>6000</v>
      </c>
      <c r="H18" s="7">
        <v>6000</v>
      </c>
      <c r="I18" s="7">
        <v>1947</v>
      </c>
      <c r="J18" s="7">
        <f t="shared" si="5"/>
        <v>13947</v>
      </c>
      <c r="K18" s="16">
        <v>0</v>
      </c>
      <c r="L18" s="16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  <c r="P18" s="17">
        <f t="shared" si="4"/>
        <v>0</v>
      </c>
      <c r="Q18" s="17">
        <f t="shared" si="6"/>
        <v>0</v>
      </c>
      <c r="R18" s="18"/>
      <c r="S18" s="19"/>
    </row>
    <row r="19" spans="2:19" s="13" customFormat="1" ht="25.5" x14ac:dyDescent="0.25">
      <c r="B19" s="1">
        <v>9</v>
      </c>
      <c r="C19" s="1">
        <v>42295134</v>
      </c>
      <c r="D19" s="8">
        <v>151802990054</v>
      </c>
      <c r="E19" s="2" t="s">
        <v>43</v>
      </c>
      <c r="F19" s="1" t="s">
        <v>31</v>
      </c>
      <c r="G19" s="7">
        <v>1080</v>
      </c>
      <c r="H19" s="7">
        <v>1500</v>
      </c>
      <c r="I19" s="1">
        <v>600</v>
      </c>
      <c r="J19" s="7">
        <f t="shared" si="5"/>
        <v>3180</v>
      </c>
      <c r="K19" s="16">
        <v>0</v>
      </c>
      <c r="L19" s="16">
        <f t="shared" si="0"/>
        <v>0</v>
      </c>
      <c r="M19" s="17">
        <f t="shared" si="1"/>
        <v>0</v>
      </c>
      <c r="N19" s="17">
        <f t="shared" si="2"/>
        <v>0</v>
      </c>
      <c r="O19" s="17">
        <f t="shared" si="3"/>
        <v>0</v>
      </c>
      <c r="P19" s="17">
        <f t="shared" si="4"/>
        <v>0</v>
      </c>
      <c r="Q19" s="17">
        <f t="shared" si="6"/>
        <v>0</v>
      </c>
      <c r="R19" s="18"/>
      <c r="S19" s="19"/>
    </row>
    <row r="20" spans="2:19" s="13" customFormat="1" ht="38.25" x14ac:dyDescent="0.25">
      <c r="B20" s="1">
        <v>10</v>
      </c>
      <c r="C20" s="1">
        <v>42272510</v>
      </c>
      <c r="D20" s="8">
        <v>151802990055</v>
      </c>
      <c r="E20" s="2" t="s">
        <v>44</v>
      </c>
      <c r="F20" s="1" t="s">
        <v>31</v>
      </c>
      <c r="G20" s="1">
        <v>18</v>
      </c>
      <c r="H20" s="1">
        <v>120</v>
      </c>
      <c r="I20" s="1">
        <v>102</v>
      </c>
      <c r="J20" s="7">
        <f t="shared" si="5"/>
        <v>240</v>
      </c>
      <c r="K20" s="16">
        <v>0</v>
      </c>
      <c r="L20" s="16">
        <f t="shared" si="0"/>
        <v>0</v>
      </c>
      <c r="M20" s="17">
        <f t="shared" si="1"/>
        <v>0</v>
      </c>
      <c r="N20" s="17">
        <f t="shared" si="2"/>
        <v>0</v>
      </c>
      <c r="O20" s="17">
        <f t="shared" si="3"/>
        <v>0</v>
      </c>
      <c r="P20" s="17">
        <f t="shared" si="4"/>
        <v>0</v>
      </c>
      <c r="Q20" s="17">
        <f t="shared" si="6"/>
        <v>0</v>
      </c>
      <c r="R20" s="18"/>
      <c r="S20" s="19"/>
    </row>
    <row r="21" spans="2:19" s="13" customFormat="1" ht="38.25" x14ac:dyDescent="0.25">
      <c r="B21" s="1">
        <v>11</v>
      </c>
      <c r="C21" s="1">
        <v>42272510</v>
      </c>
      <c r="D21" s="8">
        <v>151802010010</v>
      </c>
      <c r="E21" s="2" t="s">
        <v>45</v>
      </c>
      <c r="F21" s="1" t="s">
        <v>31</v>
      </c>
      <c r="G21" s="7">
        <v>1020</v>
      </c>
      <c r="H21" s="1">
        <v>600</v>
      </c>
      <c r="I21" s="1">
        <v>180</v>
      </c>
      <c r="J21" s="7">
        <f t="shared" si="5"/>
        <v>1800</v>
      </c>
      <c r="K21" s="16">
        <v>0</v>
      </c>
      <c r="L21" s="16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  <c r="P21" s="17">
        <f t="shared" si="4"/>
        <v>0</v>
      </c>
      <c r="Q21" s="17">
        <f t="shared" si="6"/>
        <v>0</v>
      </c>
      <c r="R21" s="18"/>
      <c r="S21" s="19"/>
    </row>
    <row r="22" spans="2:19" s="13" customFormat="1" ht="25.5" x14ac:dyDescent="0.25">
      <c r="B22" s="1">
        <v>12</v>
      </c>
      <c r="C22" s="1">
        <v>42311505</v>
      </c>
      <c r="D22" s="8">
        <v>151802990007</v>
      </c>
      <c r="E22" s="2" t="s">
        <v>46</v>
      </c>
      <c r="F22" s="1" t="s">
        <v>31</v>
      </c>
      <c r="G22" s="7">
        <v>57000</v>
      </c>
      <c r="H22" s="7">
        <v>35400</v>
      </c>
      <c r="I22" s="7">
        <v>9000</v>
      </c>
      <c r="J22" s="7">
        <f t="shared" si="5"/>
        <v>101400</v>
      </c>
      <c r="K22" s="16">
        <v>0</v>
      </c>
      <c r="L22" s="16">
        <f t="shared" si="0"/>
        <v>0</v>
      </c>
      <c r="M22" s="17">
        <f t="shared" si="1"/>
        <v>0</v>
      </c>
      <c r="N22" s="17">
        <f t="shared" si="2"/>
        <v>0</v>
      </c>
      <c r="O22" s="17">
        <f t="shared" si="3"/>
        <v>0</v>
      </c>
      <c r="P22" s="17">
        <f t="shared" si="4"/>
        <v>0</v>
      </c>
      <c r="Q22" s="17">
        <f t="shared" si="6"/>
        <v>0</v>
      </c>
      <c r="R22" s="18"/>
      <c r="S22" s="19"/>
    </row>
    <row r="23" spans="2:19" s="13" customFormat="1" ht="25.5" x14ac:dyDescent="0.25">
      <c r="B23" s="1">
        <v>13</v>
      </c>
      <c r="C23" s="1">
        <v>42311519</v>
      </c>
      <c r="D23" s="8">
        <v>151802990057</v>
      </c>
      <c r="E23" s="2" t="s">
        <v>47</v>
      </c>
      <c r="F23" s="1" t="s">
        <v>37</v>
      </c>
      <c r="G23" s="1">
        <v>210</v>
      </c>
      <c r="H23" s="1">
        <v>180</v>
      </c>
      <c r="I23" s="1">
        <v>48</v>
      </c>
      <c r="J23" s="7">
        <f t="shared" si="5"/>
        <v>438</v>
      </c>
      <c r="K23" s="16">
        <v>0</v>
      </c>
      <c r="L23" s="16">
        <f t="shared" si="0"/>
        <v>0</v>
      </c>
      <c r="M23" s="17">
        <f t="shared" si="1"/>
        <v>0</v>
      </c>
      <c r="N23" s="17">
        <f t="shared" si="2"/>
        <v>0</v>
      </c>
      <c r="O23" s="17">
        <f t="shared" si="3"/>
        <v>0</v>
      </c>
      <c r="P23" s="17">
        <f t="shared" si="4"/>
        <v>0</v>
      </c>
      <c r="Q23" s="17">
        <f t="shared" si="6"/>
        <v>0</v>
      </c>
      <c r="R23" s="18"/>
      <c r="S23" s="19"/>
    </row>
    <row r="24" spans="2:19" s="13" customFormat="1" ht="25.5" x14ac:dyDescent="0.25">
      <c r="B24" s="1">
        <v>14</v>
      </c>
      <c r="C24" s="1">
        <v>42311519</v>
      </c>
      <c r="D24" s="8">
        <v>151802990056</v>
      </c>
      <c r="E24" s="2" t="s">
        <v>48</v>
      </c>
      <c r="F24" s="1" t="s">
        <v>49</v>
      </c>
      <c r="G24" s="1">
        <v>210</v>
      </c>
      <c r="H24" s="1">
        <v>240</v>
      </c>
      <c r="I24" s="1">
        <v>48</v>
      </c>
      <c r="J24" s="7">
        <f t="shared" si="5"/>
        <v>498</v>
      </c>
      <c r="K24" s="16">
        <v>0</v>
      </c>
      <c r="L24" s="16">
        <f t="shared" si="0"/>
        <v>0</v>
      </c>
      <c r="M24" s="17">
        <f t="shared" si="1"/>
        <v>0</v>
      </c>
      <c r="N24" s="17">
        <f t="shared" si="2"/>
        <v>0</v>
      </c>
      <c r="O24" s="17">
        <f t="shared" si="3"/>
        <v>0</v>
      </c>
      <c r="P24" s="17">
        <f t="shared" si="4"/>
        <v>0</v>
      </c>
      <c r="Q24" s="17">
        <f t="shared" si="6"/>
        <v>0</v>
      </c>
      <c r="R24" s="18"/>
      <c r="S24" s="19"/>
    </row>
    <row r="25" spans="2:19" s="13" customFormat="1" x14ac:dyDescent="0.25">
      <c r="B25" s="1">
        <v>15</v>
      </c>
      <c r="C25" s="1">
        <v>42311519</v>
      </c>
      <c r="D25" s="8">
        <v>151802990060</v>
      </c>
      <c r="E25" s="2" t="s">
        <v>50</v>
      </c>
      <c r="F25" s="1" t="s">
        <v>31</v>
      </c>
      <c r="G25" s="1">
        <v>48</v>
      </c>
      <c r="H25" s="1">
        <v>120</v>
      </c>
      <c r="I25" s="1">
        <v>90</v>
      </c>
      <c r="J25" s="7">
        <f t="shared" si="5"/>
        <v>258</v>
      </c>
      <c r="K25" s="16">
        <v>0</v>
      </c>
      <c r="L25" s="16">
        <f t="shared" si="0"/>
        <v>0</v>
      </c>
      <c r="M25" s="17">
        <f t="shared" si="1"/>
        <v>0</v>
      </c>
      <c r="N25" s="17">
        <f t="shared" si="2"/>
        <v>0</v>
      </c>
      <c r="O25" s="17">
        <f t="shared" si="3"/>
        <v>0</v>
      </c>
      <c r="P25" s="17">
        <f t="shared" si="4"/>
        <v>0</v>
      </c>
      <c r="Q25" s="17">
        <f t="shared" si="6"/>
        <v>0</v>
      </c>
      <c r="R25" s="18"/>
      <c r="S25" s="19"/>
    </row>
    <row r="26" spans="2:19" s="13" customFormat="1" ht="25.5" x14ac:dyDescent="0.25">
      <c r="B26" s="1">
        <v>16</v>
      </c>
      <c r="C26" s="1">
        <v>42311519</v>
      </c>
      <c r="D26" s="8">
        <v>151802990118</v>
      </c>
      <c r="E26" s="2" t="s">
        <v>51</v>
      </c>
      <c r="F26" s="1" t="s">
        <v>31</v>
      </c>
      <c r="G26" s="1">
        <v>48</v>
      </c>
      <c r="H26" s="1">
        <v>0</v>
      </c>
      <c r="I26" s="1">
        <v>180</v>
      </c>
      <c r="J26" s="7">
        <f t="shared" si="5"/>
        <v>228</v>
      </c>
      <c r="K26" s="16">
        <v>0</v>
      </c>
      <c r="L26" s="16">
        <f t="shared" si="0"/>
        <v>0</v>
      </c>
      <c r="M26" s="17">
        <f t="shared" si="1"/>
        <v>0</v>
      </c>
      <c r="N26" s="17">
        <f t="shared" si="2"/>
        <v>0</v>
      </c>
      <c r="O26" s="17">
        <f t="shared" si="3"/>
        <v>0</v>
      </c>
      <c r="P26" s="17">
        <f t="shared" si="4"/>
        <v>0</v>
      </c>
      <c r="Q26" s="17">
        <f t="shared" si="6"/>
        <v>0</v>
      </c>
      <c r="R26" s="18"/>
      <c r="S26" s="19"/>
    </row>
    <row r="27" spans="2:19" s="13" customFormat="1" x14ac:dyDescent="0.25">
      <c r="B27" s="1">
        <v>17</v>
      </c>
      <c r="C27" s="1">
        <v>42311519</v>
      </c>
      <c r="D27" s="8">
        <v>151802990070</v>
      </c>
      <c r="E27" s="2" t="s">
        <v>52</v>
      </c>
      <c r="F27" s="1" t="s">
        <v>31</v>
      </c>
      <c r="G27" s="1">
        <v>48</v>
      </c>
      <c r="H27" s="1">
        <v>24</v>
      </c>
      <c r="I27" s="1">
        <v>0</v>
      </c>
      <c r="J27" s="7">
        <f t="shared" si="5"/>
        <v>72</v>
      </c>
      <c r="K27" s="16">
        <v>0</v>
      </c>
      <c r="L27" s="16">
        <f t="shared" si="0"/>
        <v>0</v>
      </c>
      <c r="M27" s="17">
        <f t="shared" si="1"/>
        <v>0</v>
      </c>
      <c r="N27" s="17">
        <f t="shared" si="2"/>
        <v>0</v>
      </c>
      <c r="O27" s="17">
        <f t="shared" si="3"/>
        <v>0</v>
      </c>
      <c r="P27" s="17">
        <f t="shared" si="4"/>
        <v>0</v>
      </c>
      <c r="Q27" s="17">
        <f t="shared" si="6"/>
        <v>0</v>
      </c>
      <c r="R27" s="18"/>
      <c r="S27" s="19"/>
    </row>
    <row r="28" spans="2:19" s="13" customFormat="1" x14ac:dyDescent="0.25">
      <c r="B28" s="1">
        <v>18</v>
      </c>
      <c r="C28" s="1">
        <v>42182013</v>
      </c>
      <c r="D28" s="8">
        <v>151802990071</v>
      </c>
      <c r="E28" s="2" t="s">
        <v>53</v>
      </c>
      <c r="F28" s="1" t="s">
        <v>31</v>
      </c>
      <c r="G28" s="1">
        <v>48</v>
      </c>
      <c r="H28" s="1">
        <v>12</v>
      </c>
      <c r="I28" s="1">
        <v>0</v>
      </c>
      <c r="J28" s="7">
        <f t="shared" si="5"/>
        <v>60</v>
      </c>
      <c r="K28" s="16">
        <v>0</v>
      </c>
      <c r="L28" s="16">
        <f t="shared" si="0"/>
        <v>0</v>
      </c>
      <c r="M28" s="17">
        <f t="shared" si="1"/>
        <v>0</v>
      </c>
      <c r="N28" s="17">
        <f t="shared" si="2"/>
        <v>0</v>
      </c>
      <c r="O28" s="17">
        <f t="shared" si="3"/>
        <v>0</v>
      </c>
      <c r="P28" s="17">
        <f t="shared" si="4"/>
        <v>0</v>
      </c>
      <c r="Q28" s="17">
        <f t="shared" si="6"/>
        <v>0</v>
      </c>
      <c r="R28" s="18"/>
      <c r="S28" s="19"/>
    </row>
    <row r="29" spans="2:19" s="13" customFormat="1" x14ac:dyDescent="0.25">
      <c r="B29" s="1">
        <v>19</v>
      </c>
      <c r="C29" s="1">
        <v>42311505</v>
      </c>
      <c r="D29" s="8">
        <v>151802990016</v>
      </c>
      <c r="E29" s="2" t="s">
        <v>54</v>
      </c>
      <c r="F29" s="1" t="s">
        <v>33</v>
      </c>
      <c r="G29" s="1">
        <v>6</v>
      </c>
      <c r="H29" s="1">
        <v>6</v>
      </c>
      <c r="I29" s="1">
        <v>6</v>
      </c>
      <c r="J29" s="7">
        <f t="shared" si="5"/>
        <v>18</v>
      </c>
      <c r="K29" s="16">
        <v>0</v>
      </c>
      <c r="L29" s="16">
        <f t="shared" si="0"/>
        <v>0</v>
      </c>
      <c r="M29" s="17">
        <f t="shared" si="1"/>
        <v>0</v>
      </c>
      <c r="N29" s="17">
        <f t="shared" si="2"/>
        <v>0</v>
      </c>
      <c r="O29" s="17">
        <f t="shared" si="3"/>
        <v>0</v>
      </c>
      <c r="P29" s="17">
        <f t="shared" si="4"/>
        <v>0</v>
      </c>
      <c r="Q29" s="17">
        <f t="shared" si="6"/>
        <v>0</v>
      </c>
      <c r="R29" s="18"/>
      <c r="S29" s="19"/>
    </row>
    <row r="30" spans="2:19" s="13" customFormat="1" ht="25.5" x14ac:dyDescent="0.25">
      <c r="B30" s="1">
        <v>20</v>
      </c>
      <c r="C30" s="1">
        <v>42311505</v>
      </c>
      <c r="D30" s="8">
        <v>151802990084</v>
      </c>
      <c r="E30" s="2" t="s">
        <v>55</v>
      </c>
      <c r="F30" s="1" t="s">
        <v>31</v>
      </c>
      <c r="G30" s="7">
        <v>7200</v>
      </c>
      <c r="H30" s="7">
        <v>18600</v>
      </c>
      <c r="I30" s="1">
        <v>0</v>
      </c>
      <c r="J30" s="7">
        <f t="shared" si="5"/>
        <v>25800</v>
      </c>
      <c r="K30" s="16">
        <v>0</v>
      </c>
      <c r="L30" s="16">
        <f t="shared" si="0"/>
        <v>0</v>
      </c>
      <c r="M30" s="17">
        <f t="shared" si="1"/>
        <v>0</v>
      </c>
      <c r="N30" s="17">
        <f t="shared" si="2"/>
        <v>0</v>
      </c>
      <c r="O30" s="17">
        <f t="shared" si="3"/>
        <v>0</v>
      </c>
      <c r="P30" s="17">
        <f t="shared" si="4"/>
        <v>0</v>
      </c>
      <c r="Q30" s="17">
        <f t="shared" si="6"/>
        <v>0</v>
      </c>
      <c r="R30" s="18"/>
      <c r="S30" s="19"/>
    </row>
    <row r="31" spans="2:19" s="13" customFormat="1" x14ac:dyDescent="0.25">
      <c r="B31" s="1">
        <v>21</v>
      </c>
      <c r="C31" s="1">
        <v>42295134</v>
      </c>
      <c r="D31" s="8">
        <v>151802010011</v>
      </c>
      <c r="E31" s="2" t="s">
        <v>56</v>
      </c>
      <c r="F31" s="1" t="s">
        <v>31</v>
      </c>
      <c r="G31" s="7">
        <v>519000</v>
      </c>
      <c r="H31" s="7">
        <v>240000</v>
      </c>
      <c r="I31" s="7">
        <v>18000</v>
      </c>
      <c r="J31" s="7">
        <f t="shared" si="5"/>
        <v>777000</v>
      </c>
      <c r="K31" s="16">
        <v>0</v>
      </c>
      <c r="L31" s="16">
        <f t="shared" si="0"/>
        <v>0</v>
      </c>
      <c r="M31" s="17">
        <f t="shared" si="1"/>
        <v>0</v>
      </c>
      <c r="N31" s="17">
        <f t="shared" si="2"/>
        <v>0</v>
      </c>
      <c r="O31" s="17">
        <f t="shared" si="3"/>
        <v>0</v>
      </c>
      <c r="P31" s="17">
        <f t="shared" si="4"/>
        <v>0</v>
      </c>
      <c r="Q31" s="17">
        <f t="shared" si="6"/>
        <v>0</v>
      </c>
      <c r="R31" s="18"/>
      <c r="S31" s="19"/>
    </row>
    <row r="32" spans="2:19" s="13" customFormat="1" ht="38.25" x14ac:dyDescent="0.25">
      <c r="B32" s="1">
        <v>22</v>
      </c>
      <c r="C32" s="1">
        <v>42311512</v>
      </c>
      <c r="D32" s="8">
        <v>151802990107</v>
      </c>
      <c r="E32" s="2" t="s">
        <v>57</v>
      </c>
      <c r="F32" s="1" t="s">
        <v>58</v>
      </c>
      <c r="G32" s="1">
        <v>834</v>
      </c>
      <c r="H32" s="1">
        <v>600</v>
      </c>
      <c r="I32" s="1">
        <v>180</v>
      </c>
      <c r="J32" s="7">
        <f t="shared" si="5"/>
        <v>1614</v>
      </c>
      <c r="K32" s="16">
        <v>0</v>
      </c>
      <c r="L32" s="16">
        <f t="shared" si="0"/>
        <v>0</v>
      </c>
      <c r="M32" s="17">
        <f t="shared" si="1"/>
        <v>0</v>
      </c>
      <c r="N32" s="17">
        <f t="shared" si="2"/>
        <v>0</v>
      </c>
      <c r="O32" s="17">
        <f t="shared" si="3"/>
        <v>0</v>
      </c>
      <c r="P32" s="17">
        <f t="shared" si="4"/>
        <v>0</v>
      </c>
      <c r="Q32" s="17">
        <f t="shared" si="6"/>
        <v>0</v>
      </c>
      <c r="R32" s="18"/>
      <c r="S32" s="19"/>
    </row>
    <row r="33" spans="2:19" s="13" customFormat="1" ht="38.25" x14ac:dyDescent="0.25">
      <c r="B33" s="1">
        <v>23</v>
      </c>
      <c r="C33" s="1">
        <v>42311512</v>
      </c>
      <c r="D33" s="8">
        <v>151802990116</v>
      </c>
      <c r="E33" s="2" t="s">
        <v>59</v>
      </c>
      <c r="F33" s="1" t="s">
        <v>60</v>
      </c>
      <c r="G33" s="1">
        <v>60</v>
      </c>
      <c r="H33" s="1">
        <v>30</v>
      </c>
      <c r="I33" s="1">
        <v>6</v>
      </c>
      <c r="J33" s="7">
        <f t="shared" si="5"/>
        <v>96</v>
      </c>
      <c r="K33" s="16">
        <v>0</v>
      </c>
      <c r="L33" s="16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  <c r="P33" s="17">
        <f t="shared" si="4"/>
        <v>0</v>
      </c>
      <c r="Q33" s="17">
        <f t="shared" si="6"/>
        <v>0</v>
      </c>
      <c r="R33" s="18"/>
      <c r="S33" s="19"/>
    </row>
    <row r="34" spans="2:19" s="13" customFormat="1" ht="38.25" x14ac:dyDescent="0.25">
      <c r="B34" s="1">
        <v>24</v>
      </c>
      <c r="C34" s="1">
        <v>42132205</v>
      </c>
      <c r="D34" s="8">
        <v>151802990119</v>
      </c>
      <c r="E34" s="2" t="s">
        <v>61</v>
      </c>
      <c r="F34" s="1" t="s">
        <v>58</v>
      </c>
      <c r="G34" s="7">
        <v>9000</v>
      </c>
      <c r="H34" s="7">
        <v>9000</v>
      </c>
      <c r="I34" s="1">
        <v>486</v>
      </c>
      <c r="J34" s="7">
        <f t="shared" si="5"/>
        <v>18486</v>
      </c>
      <c r="K34" s="16">
        <v>0</v>
      </c>
      <c r="L34" s="16">
        <f t="shared" si="0"/>
        <v>0</v>
      </c>
      <c r="M34" s="17">
        <f t="shared" si="1"/>
        <v>0</v>
      </c>
      <c r="N34" s="17">
        <f t="shared" si="2"/>
        <v>0</v>
      </c>
      <c r="O34" s="17">
        <f t="shared" si="3"/>
        <v>0</v>
      </c>
      <c r="P34" s="17">
        <f t="shared" si="4"/>
        <v>0</v>
      </c>
      <c r="Q34" s="17">
        <f t="shared" si="6"/>
        <v>0</v>
      </c>
      <c r="R34" s="18"/>
      <c r="S34" s="19"/>
    </row>
    <row r="35" spans="2:19" s="13" customFormat="1" ht="25.5" x14ac:dyDescent="0.25">
      <c r="B35" s="1">
        <v>25</v>
      </c>
      <c r="C35" s="1">
        <v>42132205</v>
      </c>
      <c r="D35" s="8">
        <v>151802990111</v>
      </c>
      <c r="E35" s="2" t="s">
        <v>62</v>
      </c>
      <c r="F35" s="1" t="s">
        <v>31</v>
      </c>
      <c r="G35" s="7">
        <v>150</v>
      </c>
      <c r="H35" s="7">
        <v>241</v>
      </c>
      <c r="I35" s="7">
        <v>300</v>
      </c>
      <c r="J35" s="7">
        <f t="shared" si="5"/>
        <v>691</v>
      </c>
      <c r="K35" s="16">
        <v>0</v>
      </c>
      <c r="L35" s="16">
        <f t="shared" si="0"/>
        <v>0</v>
      </c>
      <c r="M35" s="17">
        <f t="shared" si="1"/>
        <v>0</v>
      </c>
      <c r="N35" s="17">
        <f t="shared" si="2"/>
        <v>0</v>
      </c>
      <c r="O35" s="17">
        <f t="shared" si="3"/>
        <v>0</v>
      </c>
      <c r="P35" s="17">
        <f t="shared" si="4"/>
        <v>0</v>
      </c>
      <c r="Q35" s="17">
        <f t="shared" si="6"/>
        <v>0</v>
      </c>
      <c r="R35" s="18"/>
      <c r="S35" s="19"/>
    </row>
    <row r="36" spans="2:19" s="13" customFormat="1" ht="38.25" x14ac:dyDescent="0.25">
      <c r="B36" s="1">
        <v>26</v>
      </c>
      <c r="C36" s="1">
        <v>42132205</v>
      </c>
      <c r="D36" s="8">
        <v>151802990023</v>
      </c>
      <c r="E36" s="2" t="s">
        <v>63</v>
      </c>
      <c r="F36" s="1" t="s">
        <v>31</v>
      </c>
      <c r="G36" s="7">
        <v>1200</v>
      </c>
      <c r="H36" s="7">
        <v>780</v>
      </c>
      <c r="I36" s="1">
        <v>300</v>
      </c>
      <c r="J36" s="7">
        <f t="shared" si="5"/>
        <v>2280</v>
      </c>
      <c r="K36" s="16">
        <v>0</v>
      </c>
      <c r="L36" s="16">
        <f t="shared" si="0"/>
        <v>0</v>
      </c>
      <c r="M36" s="17">
        <f t="shared" si="1"/>
        <v>0</v>
      </c>
      <c r="N36" s="17">
        <f t="shared" si="2"/>
        <v>0</v>
      </c>
      <c r="O36" s="17">
        <f t="shared" si="3"/>
        <v>0</v>
      </c>
      <c r="P36" s="17">
        <f t="shared" si="4"/>
        <v>0</v>
      </c>
      <c r="Q36" s="17">
        <f t="shared" si="6"/>
        <v>0</v>
      </c>
      <c r="R36" s="18"/>
      <c r="S36" s="19"/>
    </row>
    <row r="37" spans="2:19" s="13" customFormat="1" ht="38.25" x14ac:dyDescent="0.25">
      <c r="B37" s="1">
        <v>27</v>
      </c>
      <c r="C37" s="1">
        <v>42132203</v>
      </c>
      <c r="D37" s="8">
        <v>151802990094</v>
      </c>
      <c r="E37" s="2" t="s">
        <v>64</v>
      </c>
      <c r="F37" s="1" t="s">
        <v>31</v>
      </c>
      <c r="G37" s="7">
        <v>9600</v>
      </c>
      <c r="H37" s="7">
        <v>4200</v>
      </c>
      <c r="I37" s="7">
        <v>6000</v>
      </c>
      <c r="J37" s="7">
        <f t="shared" si="5"/>
        <v>19800</v>
      </c>
      <c r="K37" s="16">
        <v>0</v>
      </c>
      <c r="L37" s="16">
        <f t="shared" si="0"/>
        <v>0</v>
      </c>
      <c r="M37" s="17">
        <f t="shared" si="1"/>
        <v>0</v>
      </c>
      <c r="N37" s="17">
        <f t="shared" si="2"/>
        <v>0</v>
      </c>
      <c r="O37" s="17">
        <f t="shared" si="3"/>
        <v>0</v>
      </c>
      <c r="P37" s="17">
        <f t="shared" si="4"/>
        <v>0</v>
      </c>
      <c r="Q37" s="17">
        <f t="shared" si="6"/>
        <v>0</v>
      </c>
      <c r="R37" s="18"/>
      <c r="S37" s="19"/>
    </row>
    <row r="38" spans="2:19" s="13" customFormat="1" ht="38.25" x14ac:dyDescent="0.25">
      <c r="B38" s="1">
        <v>28</v>
      </c>
      <c r="C38" s="1">
        <v>42201708</v>
      </c>
      <c r="D38" s="8">
        <v>151802990106</v>
      </c>
      <c r="E38" s="2" t="s">
        <v>65</v>
      </c>
      <c r="F38" s="1" t="s">
        <v>31</v>
      </c>
      <c r="G38" s="1">
        <v>180</v>
      </c>
      <c r="H38" s="7">
        <v>1200</v>
      </c>
      <c r="I38" s="1">
        <v>0</v>
      </c>
      <c r="J38" s="7">
        <f t="shared" si="5"/>
        <v>1380</v>
      </c>
      <c r="K38" s="16">
        <v>0</v>
      </c>
      <c r="L38" s="16">
        <f t="shared" si="0"/>
        <v>0</v>
      </c>
      <c r="M38" s="17">
        <f t="shared" si="1"/>
        <v>0</v>
      </c>
      <c r="N38" s="17">
        <f t="shared" si="2"/>
        <v>0</v>
      </c>
      <c r="O38" s="17">
        <f t="shared" si="3"/>
        <v>0</v>
      </c>
      <c r="P38" s="17">
        <f t="shared" si="4"/>
        <v>0</v>
      </c>
      <c r="Q38" s="17">
        <f t="shared" si="6"/>
        <v>0</v>
      </c>
      <c r="R38" s="18"/>
      <c r="S38" s="19"/>
    </row>
    <row r="39" spans="2:19" s="13" customFormat="1" ht="25.5" x14ac:dyDescent="0.25">
      <c r="B39" s="1">
        <v>29</v>
      </c>
      <c r="C39" s="1">
        <v>42295134</v>
      </c>
      <c r="D39" s="8">
        <v>151802900037</v>
      </c>
      <c r="E39" s="2" t="s">
        <v>66</v>
      </c>
      <c r="F39" s="1" t="s">
        <v>31</v>
      </c>
      <c r="G39" s="1">
        <v>420</v>
      </c>
      <c r="H39" s="1">
        <v>450</v>
      </c>
      <c r="I39" s="1">
        <v>30</v>
      </c>
      <c r="J39" s="7">
        <f t="shared" si="5"/>
        <v>900</v>
      </c>
      <c r="K39" s="16">
        <v>0</v>
      </c>
      <c r="L39" s="16">
        <f t="shared" si="0"/>
        <v>0</v>
      </c>
      <c r="M39" s="17">
        <f t="shared" si="1"/>
        <v>0</v>
      </c>
      <c r="N39" s="17">
        <f t="shared" si="2"/>
        <v>0</v>
      </c>
      <c r="O39" s="17">
        <f t="shared" si="3"/>
        <v>0</v>
      </c>
      <c r="P39" s="17">
        <f t="shared" si="4"/>
        <v>0</v>
      </c>
      <c r="Q39" s="17">
        <f t="shared" si="6"/>
        <v>0</v>
      </c>
      <c r="R39" s="18"/>
      <c r="S39" s="19"/>
    </row>
    <row r="40" spans="2:19" s="13" customFormat="1" ht="25.5" x14ac:dyDescent="0.25">
      <c r="B40" s="1">
        <v>30</v>
      </c>
      <c r="C40" s="1">
        <v>42295134</v>
      </c>
      <c r="D40" s="8">
        <v>151802010035</v>
      </c>
      <c r="E40" s="2" t="s">
        <v>67</v>
      </c>
      <c r="F40" s="1" t="s">
        <v>68</v>
      </c>
      <c r="G40" s="1">
        <v>90</v>
      </c>
      <c r="H40" s="1">
        <v>30</v>
      </c>
      <c r="I40" s="1">
        <v>0</v>
      </c>
      <c r="J40" s="7">
        <f t="shared" si="5"/>
        <v>120</v>
      </c>
      <c r="K40" s="16">
        <v>0</v>
      </c>
      <c r="L40" s="16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  <c r="P40" s="17">
        <f t="shared" si="4"/>
        <v>0</v>
      </c>
      <c r="Q40" s="17">
        <f t="shared" si="6"/>
        <v>0</v>
      </c>
      <c r="R40" s="18"/>
      <c r="S40" s="19"/>
    </row>
    <row r="41" spans="2:19" s="13" customFormat="1" ht="38.25" x14ac:dyDescent="0.25">
      <c r="B41" s="1">
        <v>31</v>
      </c>
      <c r="C41" s="1">
        <v>42295203</v>
      </c>
      <c r="D41" s="8">
        <v>151802990117</v>
      </c>
      <c r="E41" s="2" t="s">
        <v>69</v>
      </c>
      <c r="F41" s="1" t="s">
        <v>31</v>
      </c>
      <c r="G41" s="1">
        <v>120</v>
      </c>
      <c r="H41" s="1">
        <v>180</v>
      </c>
      <c r="I41" s="1">
        <v>6</v>
      </c>
      <c r="J41" s="7">
        <f t="shared" si="5"/>
        <v>306</v>
      </c>
      <c r="K41" s="16">
        <v>0</v>
      </c>
      <c r="L41" s="16">
        <f t="shared" si="0"/>
        <v>0</v>
      </c>
      <c r="M41" s="17">
        <f t="shared" si="1"/>
        <v>0</v>
      </c>
      <c r="N41" s="17">
        <f t="shared" si="2"/>
        <v>0</v>
      </c>
      <c r="O41" s="17">
        <f t="shared" si="3"/>
        <v>0</v>
      </c>
      <c r="P41" s="17">
        <f t="shared" si="4"/>
        <v>0</v>
      </c>
      <c r="Q41" s="17">
        <f t="shared" si="6"/>
        <v>0</v>
      </c>
      <c r="R41" s="18"/>
      <c r="S41" s="19"/>
    </row>
    <row r="42" spans="2:19" s="13" customFormat="1" ht="25.5" x14ac:dyDescent="0.25">
      <c r="B42" s="1">
        <v>32</v>
      </c>
      <c r="C42" s="1">
        <v>42142303</v>
      </c>
      <c r="D42" s="8">
        <v>151802010014</v>
      </c>
      <c r="E42" s="2" t="s">
        <v>70</v>
      </c>
      <c r="F42" s="1" t="s">
        <v>37</v>
      </c>
      <c r="G42" s="1">
        <v>390</v>
      </c>
      <c r="H42" s="1">
        <v>270</v>
      </c>
      <c r="I42" s="1">
        <v>90</v>
      </c>
      <c r="J42" s="7">
        <f t="shared" si="5"/>
        <v>750</v>
      </c>
      <c r="K42" s="16">
        <v>0</v>
      </c>
      <c r="L42" s="16">
        <f t="shared" si="0"/>
        <v>0</v>
      </c>
      <c r="M42" s="17">
        <f t="shared" si="1"/>
        <v>0</v>
      </c>
      <c r="N42" s="17">
        <f t="shared" si="2"/>
        <v>0</v>
      </c>
      <c r="O42" s="17">
        <f t="shared" si="3"/>
        <v>0</v>
      </c>
      <c r="P42" s="17">
        <f t="shared" si="4"/>
        <v>0</v>
      </c>
      <c r="Q42" s="17">
        <f t="shared" si="6"/>
        <v>0</v>
      </c>
      <c r="R42" s="18"/>
      <c r="S42" s="19"/>
    </row>
    <row r="43" spans="2:19" s="13" customFormat="1" ht="25.5" x14ac:dyDescent="0.25">
      <c r="B43" s="1">
        <v>33</v>
      </c>
      <c r="C43" s="1">
        <v>42142303</v>
      </c>
      <c r="D43" s="8">
        <v>151802020001</v>
      </c>
      <c r="E43" s="2" t="s">
        <v>71</v>
      </c>
      <c r="F43" s="1" t="s">
        <v>37</v>
      </c>
      <c r="G43" s="1">
        <v>120</v>
      </c>
      <c r="H43" s="1">
        <v>120</v>
      </c>
      <c r="I43" s="1">
        <v>60</v>
      </c>
      <c r="J43" s="7">
        <f t="shared" si="5"/>
        <v>300</v>
      </c>
      <c r="K43" s="16">
        <v>0</v>
      </c>
      <c r="L43" s="16">
        <f t="shared" si="0"/>
        <v>0</v>
      </c>
      <c r="M43" s="17">
        <f t="shared" si="1"/>
        <v>0</v>
      </c>
      <c r="N43" s="17">
        <f t="shared" si="2"/>
        <v>0</v>
      </c>
      <c r="O43" s="17">
        <f t="shared" si="3"/>
        <v>0</v>
      </c>
      <c r="P43" s="17">
        <f t="shared" si="4"/>
        <v>0</v>
      </c>
      <c r="Q43" s="17">
        <f t="shared" si="6"/>
        <v>0</v>
      </c>
      <c r="R43" s="18"/>
      <c r="S43" s="19"/>
    </row>
    <row r="44" spans="2:19" s="13" customFormat="1" ht="51" x14ac:dyDescent="0.25">
      <c r="B44" s="1">
        <v>34</v>
      </c>
      <c r="C44" s="1">
        <v>42142303</v>
      </c>
      <c r="D44" s="8">
        <v>151802990026</v>
      </c>
      <c r="E44" s="2" t="s">
        <v>72</v>
      </c>
      <c r="F44" s="1" t="s">
        <v>60</v>
      </c>
      <c r="G44" s="7">
        <v>60000</v>
      </c>
      <c r="H44" s="7">
        <v>37200</v>
      </c>
      <c r="I44" s="7">
        <v>9000</v>
      </c>
      <c r="J44" s="7">
        <f t="shared" si="5"/>
        <v>106200</v>
      </c>
      <c r="K44" s="16">
        <v>0</v>
      </c>
      <c r="L44" s="16">
        <f t="shared" si="0"/>
        <v>0</v>
      </c>
      <c r="M44" s="17">
        <f t="shared" si="1"/>
        <v>0</v>
      </c>
      <c r="N44" s="17">
        <f t="shared" si="2"/>
        <v>0</v>
      </c>
      <c r="O44" s="17">
        <f t="shared" si="3"/>
        <v>0</v>
      </c>
      <c r="P44" s="17">
        <f t="shared" si="4"/>
        <v>0</v>
      </c>
      <c r="Q44" s="17">
        <f t="shared" si="6"/>
        <v>0</v>
      </c>
      <c r="R44" s="18"/>
      <c r="S44" s="19"/>
    </row>
    <row r="45" spans="2:19" s="13" customFormat="1" ht="38.25" x14ac:dyDescent="0.25">
      <c r="B45" s="1">
        <v>35</v>
      </c>
      <c r="C45" s="1">
        <v>42311512</v>
      </c>
      <c r="D45" s="8">
        <v>151802990073</v>
      </c>
      <c r="E45" s="2" t="s">
        <v>73</v>
      </c>
      <c r="F45" s="1" t="s">
        <v>31</v>
      </c>
      <c r="G45" s="7">
        <v>500</v>
      </c>
      <c r="H45" s="7">
        <v>344</v>
      </c>
      <c r="I45" s="1">
        <v>150</v>
      </c>
      <c r="J45" s="7">
        <f t="shared" si="5"/>
        <v>994</v>
      </c>
      <c r="K45" s="16">
        <v>0</v>
      </c>
      <c r="L45" s="16">
        <f t="shared" si="0"/>
        <v>0</v>
      </c>
      <c r="M45" s="17">
        <f t="shared" si="1"/>
        <v>0</v>
      </c>
      <c r="N45" s="17">
        <f t="shared" si="2"/>
        <v>0</v>
      </c>
      <c r="O45" s="17">
        <f t="shared" si="3"/>
        <v>0</v>
      </c>
      <c r="P45" s="17">
        <f t="shared" si="4"/>
        <v>0</v>
      </c>
      <c r="Q45" s="17">
        <f t="shared" si="6"/>
        <v>0</v>
      </c>
      <c r="R45" s="18"/>
      <c r="S45" s="19"/>
    </row>
    <row r="46" spans="2:19" s="13" customFormat="1" ht="38.25" x14ac:dyDescent="0.25">
      <c r="B46" s="1">
        <v>36</v>
      </c>
      <c r="C46" s="1">
        <v>42311512</v>
      </c>
      <c r="D46" s="8">
        <v>151802990121</v>
      </c>
      <c r="E46" s="2" t="s">
        <v>74</v>
      </c>
      <c r="F46" s="1" t="s">
        <v>37</v>
      </c>
      <c r="G46" s="1">
        <v>270</v>
      </c>
      <c r="H46" s="1">
        <v>18</v>
      </c>
      <c r="I46" s="1">
        <v>0</v>
      </c>
      <c r="J46" s="7">
        <f t="shared" si="5"/>
        <v>288</v>
      </c>
      <c r="K46" s="16">
        <v>0</v>
      </c>
      <c r="L46" s="16">
        <f t="shared" si="0"/>
        <v>0</v>
      </c>
      <c r="M46" s="17">
        <f t="shared" si="1"/>
        <v>0</v>
      </c>
      <c r="N46" s="17">
        <f t="shared" si="2"/>
        <v>0</v>
      </c>
      <c r="O46" s="17">
        <f t="shared" si="3"/>
        <v>0</v>
      </c>
      <c r="P46" s="17">
        <f t="shared" si="4"/>
        <v>0</v>
      </c>
      <c r="Q46" s="17">
        <f t="shared" si="6"/>
        <v>0</v>
      </c>
      <c r="R46" s="18"/>
      <c r="S46" s="19"/>
    </row>
    <row r="47" spans="2:19" s="13" customFormat="1" x14ac:dyDescent="0.25">
      <c r="B47" s="1">
        <v>37</v>
      </c>
      <c r="C47" s="1">
        <v>42272510</v>
      </c>
      <c r="D47" s="8">
        <v>151802990074</v>
      </c>
      <c r="E47" s="2" t="s">
        <v>75</v>
      </c>
      <c r="F47" s="1" t="s">
        <v>31</v>
      </c>
      <c r="G47" s="1">
        <v>60</v>
      </c>
      <c r="H47" s="1">
        <v>30</v>
      </c>
      <c r="I47" s="1">
        <v>6</v>
      </c>
      <c r="J47" s="7">
        <f t="shared" si="5"/>
        <v>96</v>
      </c>
      <c r="K47" s="16">
        <v>0</v>
      </c>
      <c r="L47" s="16">
        <f t="shared" si="0"/>
        <v>0</v>
      </c>
      <c r="M47" s="17">
        <f t="shared" si="1"/>
        <v>0</v>
      </c>
      <c r="N47" s="17">
        <f t="shared" si="2"/>
        <v>0</v>
      </c>
      <c r="O47" s="17">
        <f t="shared" si="3"/>
        <v>0</v>
      </c>
      <c r="P47" s="17">
        <f t="shared" si="4"/>
        <v>0</v>
      </c>
      <c r="Q47" s="17">
        <f t="shared" si="6"/>
        <v>0</v>
      </c>
      <c r="R47" s="18"/>
      <c r="S47" s="19"/>
    </row>
    <row r="48" spans="2:19" s="13" customFormat="1" ht="25.5" x14ac:dyDescent="0.25">
      <c r="B48" s="1">
        <v>38</v>
      </c>
      <c r="C48" s="1">
        <v>42295134</v>
      </c>
      <c r="D48" s="8">
        <v>151802990120</v>
      </c>
      <c r="E48" s="2" t="s">
        <v>76</v>
      </c>
      <c r="F48" s="1" t="s">
        <v>31</v>
      </c>
      <c r="G48" s="1">
        <v>210</v>
      </c>
      <c r="H48" s="1">
        <v>90</v>
      </c>
      <c r="I48" s="1">
        <v>90</v>
      </c>
      <c r="J48" s="7">
        <f t="shared" si="5"/>
        <v>390</v>
      </c>
      <c r="K48" s="16">
        <v>0</v>
      </c>
      <c r="L48" s="16">
        <f t="shared" si="0"/>
        <v>0</v>
      </c>
      <c r="M48" s="17">
        <f t="shared" si="1"/>
        <v>0</v>
      </c>
      <c r="N48" s="17">
        <f t="shared" si="2"/>
        <v>0</v>
      </c>
      <c r="O48" s="17">
        <f t="shared" si="3"/>
        <v>0</v>
      </c>
      <c r="P48" s="17">
        <f t="shared" si="4"/>
        <v>0</v>
      </c>
      <c r="Q48" s="17">
        <f t="shared" si="6"/>
        <v>0</v>
      </c>
      <c r="R48" s="18"/>
      <c r="S48" s="19"/>
    </row>
    <row r="49" spans="1:19" s="13" customFormat="1" x14ac:dyDescent="0.25">
      <c r="B49" s="1">
        <v>39</v>
      </c>
      <c r="C49" s="1">
        <v>42295134</v>
      </c>
      <c r="D49" s="8">
        <v>151802990076</v>
      </c>
      <c r="E49" s="2" t="s">
        <v>77</v>
      </c>
      <c r="F49" s="1" t="s">
        <v>33</v>
      </c>
      <c r="G49" s="7">
        <v>1143</v>
      </c>
      <c r="H49" s="1">
        <v>488</v>
      </c>
      <c r="I49" s="1">
        <v>808</v>
      </c>
      <c r="J49" s="7">
        <f t="shared" si="5"/>
        <v>2439</v>
      </c>
      <c r="K49" s="16">
        <v>0</v>
      </c>
      <c r="L49" s="16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  <c r="P49" s="17">
        <f t="shared" si="4"/>
        <v>0</v>
      </c>
      <c r="Q49" s="17">
        <f t="shared" si="6"/>
        <v>0</v>
      </c>
      <c r="R49" s="18"/>
      <c r="S49" s="19"/>
    </row>
    <row r="50" spans="1:19" s="13" customFormat="1" x14ac:dyDescent="0.25">
      <c r="B50" s="1">
        <v>40</v>
      </c>
      <c r="C50" s="1">
        <v>42295134</v>
      </c>
      <c r="D50" s="8">
        <v>151802990077</v>
      </c>
      <c r="E50" s="2" t="s">
        <v>78</v>
      </c>
      <c r="F50" s="1" t="s">
        <v>33</v>
      </c>
      <c r="G50" s="7">
        <v>1128</v>
      </c>
      <c r="H50" s="1">
        <v>487</v>
      </c>
      <c r="I50" s="1">
        <v>808</v>
      </c>
      <c r="J50" s="7">
        <f t="shared" si="5"/>
        <v>2423</v>
      </c>
      <c r="K50" s="16">
        <v>0</v>
      </c>
      <c r="L50" s="16">
        <f t="shared" si="0"/>
        <v>0</v>
      </c>
      <c r="M50" s="17">
        <f t="shared" si="1"/>
        <v>0</v>
      </c>
      <c r="N50" s="17">
        <f t="shared" si="2"/>
        <v>0</v>
      </c>
      <c r="O50" s="17">
        <f t="shared" si="3"/>
        <v>0</v>
      </c>
      <c r="P50" s="17">
        <f t="shared" si="4"/>
        <v>0</v>
      </c>
      <c r="Q50" s="17">
        <f t="shared" si="6"/>
        <v>0</v>
      </c>
      <c r="R50" s="18"/>
      <c r="S50" s="19"/>
    </row>
    <row r="51" spans="1:19" x14ac:dyDescent="0.25">
      <c r="B51" s="45"/>
      <c r="C51" s="46"/>
      <c r="D51" s="46"/>
      <c r="E51" s="46"/>
      <c r="F51" s="46"/>
      <c r="G51" s="46"/>
      <c r="H51" s="46"/>
      <c r="I51" s="46"/>
      <c r="J51" s="46"/>
      <c r="K51" s="47"/>
      <c r="L51" s="48" t="s">
        <v>4</v>
      </c>
      <c r="M51" s="48"/>
      <c r="N51" s="20">
        <f>SUM(N11:N50)</f>
        <v>0</v>
      </c>
      <c r="O51" s="20">
        <f>SUM(O11:O50)</f>
        <v>0</v>
      </c>
      <c r="P51" s="20">
        <f>SUM(P11:P50)</f>
        <v>0</v>
      </c>
      <c r="Q51" s="20">
        <f>SUM(Q11:Q50)</f>
        <v>0</v>
      </c>
      <c r="R51" s="16"/>
      <c r="S51" s="23"/>
    </row>
    <row r="52" spans="1:19" x14ac:dyDescent="0.25">
      <c r="A52" s="24"/>
      <c r="B52" s="25"/>
      <c r="C52" s="25"/>
      <c r="D52" s="25"/>
      <c r="E52" s="25"/>
      <c r="F52" s="25"/>
      <c r="G52" s="25"/>
      <c r="H52" s="25"/>
      <c r="I52" s="25"/>
      <c r="J52" s="25"/>
      <c r="K52" s="26"/>
      <c r="L52" s="27"/>
      <c r="M52" s="28"/>
      <c r="N52" s="28"/>
      <c r="O52" s="28"/>
      <c r="P52" s="28"/>
      <c r="Q52" s="28"/>
      <c r="R52" s="28"/>
      <c r="S52" s="24"/>
    </row>
    <row r="53" spans="1:19" x14ac:dyDescent="0.25">
      <c r="A53" s="24"/>
      <c r="B53" s="25"/>
      <c r="C53" s="25"/>
      <c r="D53" s="25"/>
      <c r="E53" s="25"/>
      <c r="F53" s="25"/>
      <c r="G53" s="25"/>
      <c r="H53" s="29"/>
      <c r="I53" s="25"/>
      <c r="J53" s="25"/>
      <c r="K53" s="26"/>
      <c r="L53" s="27"/>
      <c r="M53" s="28"/>
      <c r="N53" s="28"/>
      <c r="O53" s="28"/>
      <c r="P53" s="28"/>
      <c r="Q53" s="28"/>
      <c r="R53" s="28"/>
      <c r="S53" s="24"/>
    </row>
    <row r="54" spans="1:19" x14ac:dyDescent="0.25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6"/>
      <c r="L54" s="27"/>
      <c r="M54" s="28"/>
      <c r="N54" s="28"/>
      <c r="O54" s="28"/>
      <c r="P54" s="28"/>
      <c r="Q54" s="28"/>
      <c r="R54" s="28"/>
      <c r="S54" s="24"/>
    </row>
    <row r="55" spans="1:19" x14ac:dyDescent="0.25">
      <c r="A55" s="24"/>
      <c r="B55" s="30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</row>
    <row r="56" spans="1:19" x14ac:dyDescent="0.25">
      <c r="A56" s="24"/>
      <c r="B56" s="30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</row>
    <row r="57" spans="1:19" x14ac:dyDescent="0.25">
      <c r="A57" s="24"/>
      <c r="B57" s="30"/>
      <c r="C57" s="24"/>
      <c r="D57" s="24"/>
      <c r="E57" s="24"/>
      <c r="F57" s="24"/>
      <c r="G57" s="24"/>
      <c r="H57" s="24"/>
      <c r="I57" s="24"/>
      <c r="J57" s="24"/>
      <c r="K57" s="31"/>
      <c r="L57" s="31"/>
      <c r="M57" s="31"/>
      <c r="N57" s="28"/>
      <c r="O57" s="28"/>
      <c r="P57" s="28"/>
      <c r="Q57" s="24"/>
      <c r="R57" s="24"/>
      <c r="S57" s="24"/>
    </row>
    <row r="58" spans="1:19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40" t="s">
        <v>5</v>
      </c>
      <c r="L58" s="40"/>
      <c r="M58" s="40"/>
      <c r="N58" s="40"/>
      <c r="O58" s="40"/>
      <c r="P58" s="40"/>
      <c r="Q58" s="40"/>
      <c r="R58" s="32"/>
      <c r="S58" s="24"/>
    </row>
    <row r="59" spans="1:19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32"/>
      <c r="L59" s="32"/>
      <c r="M59" s="32"/>
      <c r="N59" s="32"/>
      <c r="O59" s="32"/>
      <c r="P59" s="32"/>
      <c r="Q59" s="32"/>
      <c r="R59" s="32"/>
      <c r="S59" s="24"/>
    </row>
    <row r="60" spans="1:19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33" t="s">
        <v>27</v>
      </c>
      <c r="L60" s="32"/>
      <c r="M60" s="32"/>
      <c r="N60" s="32"/>
      <c r="O60" s="32"/>
      <c r="P60" s="32"/>
      <c r="Q60" s="32"/>
      <c r="R60" s="32"/>
      <c r="S60" s="24"/>
    </row>
    <row r="61" spans="1:19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32"/>
      <c r="L61" s="32"/>
      <c r="M61" s="32"/>
      <c r="N61" s="32"/>
      <c r="O61" s="32"/>
      <c r="P61" s="32"/>
      <c r="Q61" s="32"/>
      <c r="R61" s="32"/>
      <c r="S61" s="24"/>
    </row>
    <row r="62" spans="1:19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33" t="s">
        <v>28</v>
      </c>
      <c r="L62" s="32"/>
      <c r="M62" s="32"/>
      <c r="N62" s="32"/>
      <c r="O62" s="32"/>
      <c r="P62" s="32"/>
      <c r="Q62" s="32"/>
      <c r="R62" s="32"/>
      <c r="S62" s="24"/>
    </row>
    <row r="63" spans="1:19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32"/>
      <c r="L63" s="32"/>
      <c r="M63" s="32"/>
      <c r="N63" s="32"/>
      <c r="O63" s="32"/>
      <c r="P63" s="32"/>
      <c r="Q63" s="32"/>
      <c r="R63" s="32"/>
      <c r="S63" s="24"/>
    </row>
    <row r="64" spans="1:19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</row>
    <row r="65" spans="1:21" ht="16.5" x14ac:dyDescent="0.3">
      <c r="A65" s="39" t="s">
        <v>6</v>
      </c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21"/>
      <c r="U65" s="21"/>
    </row>
    <row r="66" spans="1:21" ht="16.5" x14ac:dyDescent="0.3">
      <c r="A66" s="34" t="s">
        <v>7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6"/>
      <c r="M66" s="35"/>
      <c r="N66" s="35"/>
      <c r="O66" s="35"/>
      <c r="P66" s="35"/>
      <c r="Q66" s="35"/>
      <c r="R66" s="35"/>
      <c r="S66" s="35"/>
      <c r="T66" s="3"/>
      <c r="U66" s="21"/>
    </row>
    <row r="67" spans="1:21" ht="16.5" x14ac:dyDescent="0.3">
      <c r="A67" s="34" t="s">
        <v>8</v>
      </c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21"/>
      <c r="U67" s="21"/>
    </row>
    <row r="68" spans="1:21" ht="16.5" x14ac:dyDescent="0.3">
      <c r="A68" s="34" t="s">
        <v>80</v>
      </c>
      <c r="B68" s="37"/>
      <c r="C68" s="38"/>
      <c r="D68" s="38"/>
      <c r="E68" s="38"/>
      <c r="F68" s="38"/>
      <c r="G68" s="38"/>
      <c r="H68" s="38"/>
      <c r="I68" s="38"/>
      <c r="J68" s="38"/>
      <c r="K68" s="37"/>
      <c r="L68" s="37"/>
      <c r="M68" s="37"/>
      <c r="N68" s="37"/>
      <c r="O68" s="37"/>
      <c r="P68" s="37"/>
      <c r="Q68" s="37"/>
      <c r="R68" s="37"/>
      <c r="S68" s="37"/>
      <c r="T68" s="21"/>
      <c r="U68" s="21"/>
    </row>
    <row r="69" spans="1:21" ht="16.5" x14ac:dyDescent="0.3">
      <c r="A69" s="34" t="s">
        <v>9</v>
      </c>
      <c r="B69" s="37"/>
      <c r="C69" s="38"/>
      <c r="D69" s="38"/>
      <c r="E69" s="38"/>
      <c r="F69" s="38"/>
      <c r="G69" s="38"/>
      <c r="H69" s="38"/>
      <c r="I69" s="38"/>
      <c r="J69" s="38"/>
      <c r="K69" s="37"/>
      <c r="L69" s="37"/>
      <c r="M69" s="37"/>
      <c r="N69" s="37"/>
      <c r="O69" s="37"/>
      <c r="P69" s="37"/>
      <c r="Q69" s="37"/>
      <c r="R69" s="37"/>
      <c r="S69" s="37"/>
    </row>
    <row r="70" spans="1:21" ht="16.5" x14ac:dyDescent="0.3">
      <c r="A70" s="22" t="s">
        <v>10</v>
      </c>
      <c r="B70" s="4"/>
      <c r="C70" s="5"/>
      <c r="D70" s="5"/>
      <c r="E70" s="5"/>
      <c r="F70" s="5"/>
      <c r="G70" s="5"/>
      <c r="H70" s="5"/>
      <c r="I70" s="5"/>
      <c r="J70" s="5"/>
      <c r="K70" s="6"/>
      <c r="L70" s="4"/>
      <c r="M70" s="4"/>
      <c r="N70" s="4"/>
      <c r="O70" s="4"/>
      <c r="P70" s="4"/>
      <c r="Q70" s="4"/>
      <c r="R70" s="4"/>
      <c r="S70" s="4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0">
    <mergeCell ref="A65:S65"/>
    <mergeCell ref="K58:Q58"/>
    <mergeCell ref="B2:S2"/>
    <mergeCell ref="B5:S5"/>
    <mergeCell ref="B7:S7"/>
    <mergeCell ref="B51:K51"/>
    <mergeCell ref="L51:M51"/>
    <mergeCell ref="B9:J9"/>
    <mergeCell ref="K9:S9"/>
    <mergeCell ref="B3:S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Cesar Augusto Cala Bustos</cp:lastModifiedBy>
  <cp:lastPrinted>2018-10-09T21:09:00Z</cp:lastPrinted>
  <dcterms:created xsi:type="dcterms:W3CDTF">2018-10-09T21:05:58Z</dcterms:created>
  <dcterms:modified xsi:type="dcterms:W3CDTF">2021-03-17T20:08:12Z</dcterms:modified>
</cp:coreProperties>
</file>