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240" yWindow="255" windowWidth="20115" windowHeight="7815" firstSheet="1" activeTab="2"/>
  </bookViews>
  <sheets>
    <sheet name="Hoja4" sheetId="4" state="hidden" r:id="rId1"/>
    <sheet name="Hoja1" sheetId="7" r:id="rId2"/>
    <sheet name="EVALUACION ECONOMICA" sheetId="6" r:id="rId3"/>
  </sheets>
  <definedNames>
    <definedName name="_xlnm._FilterDatabase" localSheetId="2" hidden="1">'EVALUACION ECONOMICA'!$A$2:$HR$68</definedName>
    <definedName name="DAOTS">Hoja4!$A$5:$B$388</definedName>
    <definedName name="DATOS">Hoja4!$A$5:$B$388</definedName>
  </definedNames>
  <calcPr calcId="145621"/>
  <pivotCaches>
    <pivotCache cacheId="20" r:id="rId4"/>
  </pivotCaches>
</workbook>
</file>

<file path=xl/calcChain.xml><?xml version="1.0" encoding="utf-8"?>
<calcChain xmlns="http://schemas.openxmlformats.org/spreadsheetml/2006/main">
  <c r="F6" i="7" l="1"/>
  <c r="G6" i="7"/>
  <c r="F7" i="7"/>
  <c r="G7" i="7"/>
  <c r="F8" i="7"/>
  <c r="G8" i="7"/>
  <c r="F9" i="7"/>
  <c r="G9" i="7"/>
  <c r="F10" i="7"/>
  <c r="G10" i="7"/>
  <c r="F11" i="7"/>
  <c r="G11" i="7"/>
  <c r="F12" i="7"/>
  <c r="G12" i="7"/>
  <c r="F13" i="7"/>
  <c r="G13" i="7"/>
  <c r="F14" i="7"/>
  <c r="G14" i="7"/>
  <c r="F15" i="7"/>
  <c r="G15" i="7"/>
  <c r="F16" i="7"/>
  <c r="G16" i="7"/>
  <c r="F17" i="7"/>
  <c r="G17" i="7"/>
  <c r="F18" i="7"/>
  <c r="G18" i="7"/>
  <c r="F19" i="7"/>
  <c r="G19" i="7"/>
  <c r="F20" i="7"/>
  <c r="G20" i="7"/>
  <c r="F21" i="7"/>
  <c r="G21" i="7"/>
  <c r="G5" i="7"/>
  <c r="F5" i="7"/>
  <c r="E21" i="7"/>
  <c r="D21" i="7"/>
  <c r="E19" i="7"/>
  <c r="D19" i="7"/>
  <c r="HG4" i="6" l="1"/>
  <c r="HG5" i="6"/>
  <c r="HG6" i="6"/>
  <c r="HG7" i="6"/>
  <c r="HG8" i="6"/>
  <c r="HG9" i="6"/>
  <c r="HG10" i="6"/>
  <c r="HG11" i="6"/>
  <c r="HG12" i="6"/>
  <c r="HG13" i="6"/>
  <c r="HG14" i="6"/>
  <c r="HG15" i="6"/>
  <c r="HG16" i="6"/>
  <c r="HG17" i="6"/>
  <c r="HH17" i="6" s="1"/>
  <c r="HG18" i="6"/>
  <c r="HH18" i="6" s="1"/>
  <c r="HG19" i="6"/>
  <c r="HG20" i="6"/>
  <c r="HG21" i="6"/>
  <c r="HG22" i="6"/>
  <c r="HG23" i="6"/>
  <c r="HG24" i="6"/>
  <c r="HG25" i="6"/>
  <c r="HG26" i="6"/>
  <c r="HG27" i="6"/>
  <c r="HG28" i="6"/>
  <c r="HG29" i="6"/>
  <c r="HG30" i="6"/>
  <c r="HG31" i="6"/>
  <c r="HG32" i="6"/>
  <c r="HG33" i="6"/>
  <c r="HH33" i="6" s="1"/>
  <c r="HJ33" i="6" s="1"/>
  <c r="HG34" i="6"/>
  <c r="HH34" i="6" s="1"/>
  <c r="HI34" i="6" s="1"/>
  <c r="HG35" i="6"/>
  <c r="HJ35" i="6" s="1"/>
  <c r="HG36" i="6"/>
  <c r="HI36" i="6" s="1"/>
  <c r="HG37" i="6"/>
  <c r="HJ37" i="6" s="1"/>
  <c r="HG38" i="6"/>
  <c r="HI38" i="6" s="1"/>
  <c r="HG39" i="6"/>
  <c r="HJ39" i="6" s="1"/>
  <c r="HG40" i="6"/>
  <c r="HI40" i="6"/>
  <c r="HG41" i="6"/>
  <c r="HJ41" i="6" s="1"/>
  <c r="HG42" i="6"/>
  <c r="HI42" i="6" s="1"/>
  <c r="HG43" i="6"/>
  <c r="HH43" i="6" s="1"/>
  <c r="HJ43" i="6" s="1"/>
  <c r="HG44" i="6"/>
  <c r="HI44" i="6" s="1"/>
  <c r="HG45" i="6"/>
  <c r="HJ45" i="6" s="1"/>
  <c r="HG46" i="6"/>
  <c r="HI46" i="6" s="1"/>
  <c r="HG47" i="6"/>
  <c r="HH47" i="6" s="1"/>
  <c r="HI47" i="6" s="1"/>
  <c r="HG48" i="6"/>
  <c r="HH48" i="6" s="1"/>
  <c r="HG49" i="6"/>
  <c r="HH49" i="6" s="1"/>
  <c r="HI49" i="6" s="1"/>
  <c r="HG50" i="6"/>
  <c r="HH50" i="6" s="1"/>
  <c r="HG51" i="6"/>
  <c r="HH51" i="6" s="1"/>
  <c r="HI51" i="6" s="1"/>
  <c r="HG52" i="6"/>
  <c r="HH52" i="6" s="1"/>
  <c r="HG53" i="6"/>
  <c r="HH53" i="6" s="1"/>
  <c r="HI53" i="6" s="1"/>
  <c r="HG54" i="6"/>
  <c r="HH54" i="6" s="1"/>
  <c r="HG55" i="6"/>
  <c r="HI55" i="6" s="1"/>
  <c r="HG56" i="6"/>
  <c r="HH56" i="6" s="1"/>
  <c r="HG57" i="6"/>
  <c r="HH57" i="6" s="1"/>
  <c r="HG58" i="6"/>
  <c r="HH58" i="6" s="1"/>
  <c r="HG59" i="6"/>
  <c r="HH59" i="6" s="1"/>
  <c r="HG60" i="6"/>
  <c r="HH60" i="6" s="1"/>
  <c r="HG61" i="6"/>
  <c r="HG62" i="6"/>
  <c r="HG63" i="6"/>
  <c r="HH63" i="6" s="1"/>
  <c r="HG64" i="6"/>
  <c r="HG65" i="6"/>
  <c r="HG66" i="6"/>
  <c r="HG67" i="6"/>
  <c r="HG68" i="6"/>
  <c r="HG3" i="6"/>
  <c r="HI67" i="6" l="1"/>
  <c r="HJ67" i="6"/>
  <c r="HI65" i="6"/>
  <c r="HJ65" i="6"/>
  <c r="HI61" i="6"/>
  <c r="HJ61" i="6"/>
  <c r="HI59" i="6"/>
  <c r="HJ59" i="6"/>
  <c r="HI30" i="6"/>
  <c r="HJ30" i="6"/>
  <c r="HI26" i="6"/>
  <c r="HJ26" i="6"/>
  <c r="HI22" i="6"/>
  <c r="HJ22" i="6"/>
  <c r="HJ3" i="6"/>
  <c r="HI3" i="6"/>
  <c r="HI63" i="6"/>
  <c r="HJ63" i="6"/>
  <c r="HI57" i="6"/>
  <c r="HJ57" i="6"/>
  <c r="HI32" i="6"/>
  <c r="HJ32" i="6"/>
  <c r="HI28" i="6"/>
  <c r="HJ28" i="6"/>
  <c r="HI24" i="6"/>
  <c r="HJ24" i="6"/>
  <c r="HI20" i="6"/>
  <c r="HJ20" i="6"/>
  <c r="HI18" i="6"/>
  <c r="HJ18" i="6"/>
  <c r="HI16" i="6"/>
  <c r="HJ16" i="6"/>
  <c r="HI14" i="6"/>
  <c r="HJ14" i="6"/>
  <c r="HI12" i="6"/>
  <c r="HJ12" i="6"/>
  <c r="HI10" i="6"/>
  <c r="HJ10" i="6"/>
  <c r="HI8" i="6"/>
  <c r="HJ8" i="6"/>
  <c r="HI6" i="6"/>
  <c r="HJ6" i="6"/>
  <c r="HJ53" i="6"/>
  <c r="HK53" i="6" s="1"/>
  <c r="HJ51" i="6"/>
  <c r="HK51" i="6" s="1"/>
  <c r="HJ49" i="6"/>
  <c r="HK49" i="6" s="1"/>
  <c r="HJ54" i="6"/>
  <c r="HI54" i="6"/>
  <c r="HJ52" i="6"/>
  <c r="HI52" i="6"/>
  <c r="HJ50" i="6"/>
  <c r="HI50" i="6"/>
  <c r="HJ68" i="6"/>
  <c r="HI68" i="6"/>
  <c r="HJ66" i="6"/>
  <c r="HI66" i="6"/>
  <c r="HJ64" i="6"/>
  <c r="HI64" i="6"/>
  <c r="HJ62" i="6"/>
  <c r="HI62" i="6"/>
  <c r="HJ60" i="6"/>
  <c r="HI60" i="6"/>
  <c r="HJ58" i="6"/>
  <c r="HI58" i="6"/>
  <c r="HJ56" i="6"/>
  <c r="HI56" i="6"/>
  <c r="HJ48" i="6"/>
  <c r="HI48" i="6"/>
  <c r="HJ31" i="6"/>
  <c r="HI31" i="6"/>
  <c r="HJ29" i="6"/>
  <c r="HI29" i="6"/>
  <c r="HJ27" i="6"/>
  <c r="HI27" i="6"/>
  <c r="HJ25" i="6"/>
  <c r="HI25" i="6"/>
  <c r="HJ23" i="6"/>
  <c r="HI23" i="6"/>
  <c r="HJ21" i="6"/>
  <c r="HI21" i="6"/>
  <c r="HJ19" i="6"/>
  <c r="HI19" i="6"/>
  <c r="HJ17" i="6"/>
  <c r="HI17" i="6"/>
  <c r="HJ15" i="6"/>
  <c r="HI15" i="6"/>
  <c r="HJ13" i="6"/>
  <c r="HI13" i="6"/>
  <c r="HJ11" i="6"/>
  <c r="HI11" i="6"/>
  <c r="HJ9" i="6"/>
  <c r="HI9" i="6"/>
  <c r="HJ7" i="6"/>
  <c r="HI7" i="6"/>
  <c r="HJ5" i="6"/>
  <c r="HI5" i="6"/>
  <c r="HJ55" i="6"/>
  <c r="HK55" i="6" s="1"/>
  <c r="HJ47" i="6"/>
  <c r="HK47" i="6" s="1"/>
  <c r="HJ46" i="6"/>
  <c r="HK46" i="6" s="1"/>
  <c r="HI45" i="6"/>
  <c r="HK45" i="6" s="1"/>
  <c r="HJ44" i="6"/>
  <c r="HK44" i="6" s="1"/>
  <c r="HI43" i="6"/>
  <c r="HK43" i="6" s="1"/>
  <c r="HJ42" i="6"/>
  <c r="HK42" i="6" s="1"/>
  <c r="HI41" i="6"/>
  <c r="HK41" i="6" s="1"/>
  <c r="HJ40" i="6"/>
  <c r="HK40" i="6" s="1"/>
  <c r="HI39" i="6"/>
  <c r="HK39" i="6" s="1"/>
  <c r="HJ38" i="6"/>
  <c r="HK38" i="6" s="1"/>
  <c r="HI37" i="6"/>
  <c r="HK37" i="6" s="1"/>
  <c r="HJ36" i="6"/>
  <c r="HK36" i="6" s="1"/>
  <c r="HI35" i="6"/>
  <c r="HK35" i="6" s="1"/>
  <c r="HJ34" i="6"/>
  <c r="HK34" i="6" s="1"/>
  <c r="HI33" i="6"/>
  <c r="HK33" i="6" s="1"/>
  <c r="HI4" i="6"/>
  <c r="HJ4" i="6"/>
  <c r="HK30" i="6" l="1"/>
  <c r="HK8" i="6"/>
  <c r="HK12" i="6"/>
  <c r="HK20" i="6"/>
  <c r="HK16" i="6"/>
  <c r="HK6" i="6"/>
  <c r="HK18" i="6"/>
  <c r="HK22" i="6"/>
  <c r="HK10" i="6"/>
  <c r="HK24" i="6"/>
  <c r="HK14" i="6"/>
  <c r="HK28" i="6"/>
  <c r="HK32" i="6"/>
  <c r="HK26" i="6"/>
  <c r="HK56" i="6"/>
  <c r="HK63" i="6"/>
  <c r="HK61" i="6"/>
  <c r="HK68" i="6"/>
  <c r="HK57" i="6"/>
  <c r="HK59" i="6"/>
  <c r="HK65" i="6"/>
  <c r="HK58" i="6"/>
  <c r="HK5" i="6"/>
  <c r="HK7" i="6"/>
  <c r="HK9" i="6"/>
  <c r="HK11" i="6"/>
  <c r="HK13" i="6"/>
  <c r="HK15" i="6"/>
  <c r="HK17" i="6"/>
  <c r="HK19" i="6"/>
  <c r="HK21" i="6"/>
  <c r="HK23" i="6"/>
  <c r="HK25" i="6"/>
  <c r="HK27" i="6"/>
  <c r="HK29" i="6"/>
  <c r="HK31" i="6"/>
  <c r="HK60" i="6"/>
  <c r="HK62" i="6"/>
  <c r="HK64" i="6"/>
  <c r="HK66" i="6"/>
  <c r="HK50" i="6"/>
  <c r="HK52" i="6"/>
  <c r="HK54" i="6"/>
  <c r="HK67" i="6"/>
  <c r="HJ69" i="6"/>
  <c r="HK3" i="6"/>
  <c r="HK4" i="6"/>
  <c r="HK48" i="6"/>
  <c r="HK69" i="6" l="1"/>
  <c r="GU4" i="6" l="1"/>
  <c r="GU5" i="6"/>
  <c r="GW5" i="6" s="1"/>
  <c r="GU6" i="6"/>
  <c r="GU7" i="6"/>
  <c r="GW7" i="6" s="1"/>
  <c r="GU8" i="6"/>
  <c r="GU9" i="6"/>
  <c r="GW9" i="6" s="1"/>
  <c r="GU10" i="6"/>
  <c r="GU11" i="6"/>
  <c r="GV11" i="6" s="1"/>
  <c r="GW11" i="6" s="1"/>
  <c r="GU12" i="6"/>
  <c r="GU13" i="6"/>
  <c r="GW13" i="6" s="1"/>
  <c r="GU15" i="6"/>
  <c r="GW15" i="6" s="1"/>
  <c r="GU16" i="6"/>
  <c r="GU17" i="6"/>
  <c r="GW17" i="6" s="1"/>
  <c r="GU18" i="6"/>
  <c r="GU19" i="6"/>
  <c r="GW19" i="6" s="1"/>
  <c r="GU20" i="6"/>
  <c r="GU21" i="6"/>
  <c r="GW21" i="6" s="1"/>
  <c r="GU22" i="6"/>
  <c r="GU23" i="6"/>
  <c r="GV23" i="6" s="1"/>
  <c r="GW23" i="6" s="1"/>
  <c r="GU24" i="6"/>
  <c r="GV24" i="6" s="1"/>
  <c r="GU25" i="6"/>
  <c r="GW25" i="6" s="1"/>
  <c r="GU26" i="6"/>
  <c r="GU27" i="6"/>
  <c r="GW27" i="6" s="1"/>
  <c r="GU28" i="6"/>
  <c r="GU29" i="6"/>
  <c r="GW29" i="6" s="1"/>
  <c r="GU30" i="6"/>
  <c r="GV30" i="6" s="1"/>
  <c r="GX30" i="6" s="1"/>
  <c r="GU31" i="6"/>
  <c r="GW31" i="6" s="1"/>
  <c r="GU32" i="6"/>
  <c r="GV32" i="6" s="1"/>
  <c r="GX32" i="6" s="1"/>
  <c r="GU33" i="6"/>
  <c r="GW33" i="6" s="1"/>
  <c r="GU34" i="6"/>
  <c r="GX34" i="6" s="1"/>
  <c r="GU35" i="6"/>
  <c r="GW35" i="6" s="1"/>
  <c r="GU36" i="6"/>
  <c r="GV36" i="6" s="1"/>
  <c r="GX36" i="6" s="1"/>
  <c r="GU37" i="6"/>
  <c r="GV37" i="6" s="1"/>
  <c r="GW37" i="6" s="1"/>
  <c r="GU38" i="6"/>
  <c r="GV38" i="6" s="1"/>
  <c r="GX38" i="6" s="1"/>
  <c r="GU39" i="6"/>
  <c r="GV39" i="6" s="1"/>
  <c r="GW39" i="6" s="1"/>
  <c r="GU40" i="6"/>
  <c r="GV40" i="6" s="1"/>
  <c r="GX40" i="6" s="1"/>
  <c r="GU41" i="6"/>
  <c r="GV41" i="6" s="1"/>
  <c r="GW41" i="6" s="1"/>
  <c r="GU42" i="6"/>
  <c r="GV42" i="6" s="1"/>
  <c r="GX42" i="6" s="1"/>
  <c r="GU43" i="6"/>
  <c r="GW43" i="6" s="1"/>
  <c r="GU44" i="6"/>
  <c r="GX44" i="6" s="1"/>
  <c r="GU45" i="6"/>
  <c r="GW45" i="6" s="1"/>
  <c r="GU46" i="6"/>
  <c r="GX46" i="6" s="1"/>
  <c r="GU47" i="6"/>
  <c r="GU48" i="6"/>
  <c r="GU49" i="6"/>
  <c r="GU50" i="6"/>
  <c r="GV50" i="6" s="1"/>
  <c r="GW50" i="6" s="1"/>
  <c r="GU51" i="6"/>
  <c r="GV51" i="6" s="1"/>
  <c r="GU52" i="6"/>
  <c r="GV52" i="6" s="1"/>
  <c r="GW52" i="6" s="1"/>
  <c r="GU53" i="6"/>
  <c r="GU54" i="6"/>
  <c r="GW54" i="6" s="1"/>
  <c r="GU55" i="6"/>
  <c r="GU56" i="6"/>
  <c r="GW56" i="6" s="1"/>
  <c r="GU57" i="6"/>
  <c r="GU58" i="6"/>
  <c r="GW58" i="6" s="1"/>
  <c r="GU59" i="6"/>
  <c r="GU60" i="6"/>
  <c r="GW60" i="6" s="1"/>
  <c r="GU61" i="6"/>
  <c r="GU62" i="6"/>
  <c r="GW62" i="6" s="1"/>
  <c r="GU63" i="6"/>
  <c r="GV63" i="6" s="1"/>
  <c r="GU64" i="6"/>
  <c r="GV64" i="6" s="1"/>
  <c r="GW64" i="6" s="1"/>
  <c r="GU65" i="6"/>
  <c r="GV65" i="6" s="1"/>
  <c r="GU66" i="6"/>
  <c r="GV66" i="6" s="1"/>
  <c r="GW66" i="6" s="1"/>
  <c r="GU67" i="6"/>
  <c r="GV67" i="6" s="1"/>
  <c r="GU68" i="6"/>
  <c r="GX68" i="6" s="1"/>
  <c r="GU3" i="6"/>
  <c r="GX3" i="6" s="1"/>
  <c r="GI4" i="6"/>
  <c r="GJ4" i="6" s="1"/>
  <c r="GI5" i="6"/>
  <c r="GK5" i="6" s="1"/>
  <c r="GI6" i="6"/>
  <c r="GI7" i="6"/>
  <c r="GK7" i="6" s="1"/>
  <c r="GI8" i="6"/>
  <c r="GI9" i="6"/>
  <c r="GK9" i="6" s="1"/>
  <c r="GI10" i="6"/>
  <c r="GI11" i="6"/>
  <c r="GK11" i="6" s="1"/>
  <c r="GI12" i="6"/>
  <c r="GI13" i="6"/>
  <c r="GK13" i="6" s="1"/>
  <c r="GI14" i="6"/>
  <c r="GI15" i="6"/>
  <c r="GK15" i="6" s="1"/>
  <c r="GI16" i="6"/>
  <c r="GI17" i="6"/>
  <c r="GK17" i="6" s="1"/>
  <c r="GI18" i="6"/>
  <c r="GI19" i="6"/>
  <c r="GK19" i="6" s="1"/>
  <c r="GI20" i="6"/>
  <c r="GI21" i="6"/>
  <c r="GK21" i="6" s="1"/>
  <c r="GI22" i="6"/>
  <c r="GI23" i="6"/>
  <c r="GK23" i="6" s="1"/>
  <c r="GI24" i="6"/>
  <c r="GI25" i="6"/>
  <c r="GK25" i="6" s="1"/>
  <c r="GI26" i="6"/>
  <c r="GI27" i="6"/>
  <c r="GJ27" i="6" s="1"/>
  <c r="GK27" i="6" s="1"/>
  <c r="GI28" i="6"/>
  <c r="GJ28" i="6" s="1"/>
  <c r="GI29" i="6"/>
  <c r="GK29" i="6" s="1"/>
  <c r="GI30" i="6"/>
  <c r="GL30" i="6" s="1"/>
  <c r="GI31" i="6"/>
  <c r="GK31" i="6" s="1"/>
  <c r="GI32" i="6"/>
  <c r="GL32" i="6" s="1"/>
  <c r="GI33" i="6"/>
  <c r="GK33" i="6" s="1"/>
  <c r="GI34" i="6"/>
  <c r="GL34" i="6" s="1"/>
  <c r="GI35" i="6"/>
  <c r="GK35" i="6" s="1"/>
  <c r="GI36" i="6"/>
  <c r="GL36" i="6" s="1"/>
  <c r="GI37" i="6"/>
  <c r="GK37" i="6" s="1"/>
  <c r="GI38" i="6"/>
  <c r="GL38" i="6" s="1"/>
  <c r="GI39" i="6"/>
  <c r="GK39" i="6" s="1"/>
  <c r="GI40" i="6"/>
  <c r="GL40" i="6" s="1"/>
  <c r="GI41" i="6"/>
  <c r="GK41" i="6" s="1"/>
  <c r="GI42" i="6"/>
  <c r="GL42" i="6" s="1"/>
  <c r="GI43" i="6"/>
  <c r="GK43" i="6" s="1"/>
  <c r="GI44" i="6"/>
  <c r="GL44" i="6" s="1"/>
  <c r="GI45" i="6"/>
  <c r="GK45" i="6" s="1"/>
  <c r="GI46" i="6"/>
  <c r="GL46" i="6" s="1"/>
  <c r="GI47" i="6"/>
  <c r="GI48" i="6"/>
  <c r="GK48" i="6" s="1"/>
  <c r="GI49" i="6"/>
  <c r="GI50" i="6"/>
  <c r="GK50" i="6" s="1"/>
  <c r="GI51" i="6"/>
  <c r="GI52" i="6"/>
  <c r="GK52" i="6" s="1"/>
  <c r="GI53" i="6"/>
  <c r="GI54" i="6"/>
  <c r="GL54" i="6" s="1"/>
  <c r="GI55" i="6"/>
  <c r="GI56" i="6"/>
  <c r="GK56" i="6" s="1"/>
  <c r="GI57" i="6"/>
  <c r="GI58" i="6"/>
  <c r="GK58" i="6" s="1"/>
  <c r="GI59" i="6"/>
  <c r="GI60" i="6"/>
  <c r="GL60" i="6" s="1"/>
  <c r="GI61" i="6"/>
  <c r="GI62" i="6"/>
  <c r="GJ62" i="6" s="1"/>
  <c r="GK62" i="6" s="1"/>
  <c r="GI63" i="6"/>
  <c r="GI64" i="6"/>
  <c r="GK64" i="6" s="1"/>
  <c r="GI65" i="6"/>
  <c r="GI66" i="6"/>
  <c r="GK66" i="6" s="1"/>
  <c r="GI67" i="6"/>
  <c r="GI68" i="6"/>
  <c r="GK68" i="6" s="1"/>
  <c r="GI3" i="6"/>
  <c r="GJ3" i="6" s="1"/>
  <c r="GK3" i="6" s="1"/>
  <c r="GW48" i="6" l="1"/>
  <c r="GX48" i="6"/>
  <c r="GW3" i="6"/>
  <c r="GX66" i="6"/>
  <c r="GY66" i="6" s="1"/>
  <c r="GX60" i="6"/>
  <c r="GX29" i="6"/>
  <c r="GY29" i="6" s="1"/>
  <c r="GX27" i="6"/>
  <c r="GX25" i="6"/>
  <c r="GY25" i="6" s="1"/>
  <c r="GX23" i="6"/>
  <c r="GY23" i="6" s="1"/>
  <c r="GX21" i="6"/>
  <c r="GY21" i="6" s="1"/>
  <c r="GX19" i="6"/>
  <c r="GY19" i="6" s="1"/>
  <c r="GX17" i="6"/>
  <c r="GY17" i="6" s="1"/>
  <c r="GX15" i="6"/>
  <c r="GY15" i="6" s="1"/>
  <c r="GX13" i="6"/>
  <c r="GY13" i="6" s="1"/>
  <c r="GX11" i="6"/>
  <c r="GY11" i="6" s="1"/>
  <c r="GX9" i="6"/>
  <c r="GY9" i="6" s="1"/>
  <c r="GX7" i="6"/>
  <c r="GY7" i="6" s="1"/>
  <c r="GX5" i="6"/>
  <c r="GY5" i="6" s="1"/>
  <c r="GW65" i="6"/>
  <c r="GX65" i="6"/>
  <c r="GW61" i="6"/>
  <c r="GX61" i="6"/>
  <c r="GW63" i="6"/>
  <c r="GX63" i="6"/>
  <c r="GY60" i="6"/>
  <c r="GW57" i="6"/>
  <c r="GX57" i="6"/>
  <c r="GW53" i="6"/>
  <c r="GX53" i="6"/>
  <c r="GX49" i="6"/>
  <c r="GW49" i="6"/>
  <c r="GW47" i="6"/>
  <c r="GX47" i="6"/>
  <c r="GX67" i="6"/>
  <c r="GW67" i="6"/>
  <c r="GX59" i="6"/>
  <c r="GW59" i="6"/>
  <c r="GW55" i="6"/>
  <c r="GX55" i="6"/>
  <c r="GW51" i="6"/>
  <c r="GX51" i="6"/>
  <c r="GX64" i="6"/>
  <c r="GY64" i="6" s="1"/>
  <c r="GX62" i="6"/>
  <c r="GY62" i="6" s="1"/>
  <c r="GX58" i="6"/>
  <c r="GY58" i="6" s="1"/>
  <c r="GX56" i="6"/>
  <c r="GY56" i="6" s="1"/>
  <c r="GX54" i="6"/>
  <c r="GY54" i="6" s="1"/>
  <c r="GX52" i="6"/>
  <c r="GY52" i="6" s="1"/>
  <c r="GX50" i="6"/>
  <c r="GY50" i="6" s="1"/>
  <c r="GW68" i="6"/>
  <c r="GW46" i="6"/>
  <c r="GX45" i="6"/>
  <c r="GY45" i="6" s="1"/>
  <c r="GW44" i="6"/>
  <c r="GX43" i="6"/>
  <c r="GY43" i="6" s="1"/>
  <c r="GW42" i="6"/>
  <c r="GX41" i="6"/>
  <c r="GY41" i="6" s="1"/>
  <c r="GW40" i="6"/>
  <c r="GX39" i="6"/>
  <c r="GY39" i="6" s="1"/>
  <c r="GW38" i="6"/>
  <c r="GX37" i="6"/>
  <c r="GY37" i="6" s="1"/>
  <c r="GW36" i="6"/>
  <c r="GX35" i="6"/>
  <c r="GY35" i="6" s="1"/>
  <c r="GW34" i="6"/>
  <c r="GX33" i="6"/>
  <c r="GY33" i="6" s="1"/>
  <c r="GW32" i="6"/>
  <c r="GX31" i="6"/>
  <c r="GY31" i="6" s="1"/>
  <c r="GW30" i="6"/>
  <c r="GY27" i="6"/>
  <c r="GW28" i="6"/>
  <c r="GX28" i="6"/>
  <c r="GW26" i="6"/>
  <c r="GX26" i="6"/>
  <c r="GW24" i="6"/>
  <c r="GX24" i="6"/>
  <c r="GW22" i="6"/>
  <c r="GX22" i="6"/>
  <c r="GW20" i="6"/>
  <c r="GX20" i="6"/>
  <c r="GW18" i="6"/>
  <c r="GX18" i="6"/>
  <c r="GW16" i="6"/>
  <c r="GX16" i="6"/>
  <c r="GW14" i="6"/>
  <c r="GX14" i="6"/>
  <c r="GW12" i="6"/>
  <c r="GX12" i="6"/>
  <c r="GW10" i="6"/>
  <c r="GX10" i="6"/>
  <c r="GW8" i="6"/>
  <c r="GX8" i="6"/>
  <c r="GW6" i="6"/>
  <c r="GX6" i="6"/>
  <c r="GW4" i="6"/>
  <c r="GX4" i="6"/>
  <c r="GL3" i="6"/>
  <c r="GL66" i="6"/>
  <c r="GM66" i="6" s="1"/>
  <c r="GL64" i="6"/>
  <c r="GM64" i="6" s="1"/>
  <c r="GL58" i="6"/>
  <c r="GM58" i="6" s="1"/>
  <c r="GL56" i="6"/>
  <c r="GM56" i="6" s="1"/>
  <c r="GL50" i="6"/>
  <c r="GM50" i="6" s="1"/>
  <c r="GL29" i="6"/>
  <c r="GM29" i="6" s="1"/>
  <c r="GL27" i="6"/>
  <c r="GM27" i="6" s="1"/>
  <c r="GL25" i="6"/>
  <c r="GM25" i="6" s="1"/>
  <c r="GL23" i="6"/>
  <c r="GM23" i="6" s="1"/>
  <c r="GL21" i="6"/>
  <c r="GM21" i="6" s="1"/>
  <c r="GL19" i="6"/>
  <c r="GM19" i="6" s="1"/>
  <c r="GL17" i="6"/>
  <c r="GL15" i="6"/>
  <c r="GM15" i="6" s="1"/>
  <c r="GL13" i="6"/>
  <c r="GM13" i="6" s="1"/>
  <c r="GL11" i="6"/>
  <c r="GM11" i="6" s="1"/>
  <c r="GL9" i="6"/>
  <c r="GM9" i="6" s="1"/>
  <c r="GL7" i="6"/>
  <c r="GM7" i="6" s="1"/>
  <c r="GL5" i="6"/>
  <c r="GM5" i="6" s="1"/>
  <c r="GK67" i="6"/>
  <c r="GL67" i="6"/>
  <c r="GK63" i="6"/>
  <c r="GL63" i="6"/>
  <c r="GK59" i="6"/>
  <c r="GL59" i="6"/>
  <c r="GK57" i="6"/>
  <c r="GL57" i="6"/>
  <c r="GL55" i="6"/>
  <c r="GK55" i="6"/>
  <c r="GL49" i="6"/>
  <c r="GK49" i="6"/>
  <c r="GK61" i="6"/>
  <c r="GL61" i="6"/>
  <c r="GK53" i="6"/>
  <c r="GL53" i="6"/>
  <c r="GL47" i="6"/>
  <c r="GK47" i="6"/>
  <c r="GL65" i="6"/>
  <c r="GK65" i="6"/>
  <c r="GK51" i="6"/>
  <c r="GL51" i="6"/>
  <c r="GL68" i="6"/>
  <c r="GM68" i="6" s="1"/>
  <c r="GL62" i="6"/>
  <c r="GM62" i="6" s="1"/>
  <c r="GL52" i="6"/>
  <c r="GM52" i="6" s="1"/>
  <c r="GL48" i="6"/>
  <c r="GM48" i="6" s="1"/>
  <c r="GK60" i="6"/>
  <c r="GM60" i="6" s="1"/>
  <c r="GK54" i="6"/>
  <c r="GM54" i="6" s="1"/>
  <c r="GK46" i="6"/>
  <c r="GM46" i="6" s="1"/>
  <c r="GL45" i="6"/>
  <c r="GM45" i="6" s="1"/>
  <c r="GK44" i="6"/>
  <c r="GM44" i="6" s="1"/>
  <c r="GL43" i="6"/>
  <c r="GM43" i="6" s="1"/>
  <c r="GK42" i="6"/>
  <c r="GM42" i="6" s="1"/>
  <c r="GL41" i="6"/>
  <c r="GM41" i="6" s="1"/>
  <c r="GK40" i="6"/>
  <c r="GM40" i="6" s="1"/>
  <c r="GL39" i="6"/>
  <c r="GM39" i="6" s="1"/>
  <c r="GK38" i="6"/>
  <c r="GM38" i="6" s="1"/>
  <c r="GL37" i="6"/>
  <c r="GM37" i="6" s="1"/>
  <c r="GK36" i="6"/>
  <c r="GM36" i="6" s="1"/>
  <c r="GL35" i="6"/>
  <c r="GM35" i="6" s="1"/>
  <c r="GK34" i="6"/>
  <c r="GM34" i="6" s="1"/>
  <c r="GL33" i="6"/>
  <c r="GM33" i="6" s="1"/>
  <c r="GK32" i="6"/>
  <c r="GM32" i="6" s="1"/>
  <c r="GL31" i="6"/>
  <c r="GM31" i="6" s="1"/>
  <c r="GK30" i="6"/>
  <c r="GM30" i="6" s="1"/>
  <c r="GM17" i="6"/>
  <c r="GK28" i="6"/>
  <c r="GL28" i="6"/>
  <c r="GK26" i="6"/>
  <c r="GL26" i="6"/>
  <c r="GK24" i="6"/>
  <c r="GL24" i="6"/>
  <c r="GK22" i="6"/>
  <c r="GL22" i="6"/>
  <c r="GK20" i="6"/>
  <c r="GL20" i="6"/>
  <c r="GK18" i="6"/>
  <c r="GL18" i="6"/>
  <c r="GK16" i="6"/>
  <c r="GL16" i="6"/>
  <c r="GK14" i="6"/>
  <c r="GL14" i="6"/>
  <c r="GK12" i="6"/>
  <c r="GL12" i="6"/>
  <c r="GK10" i="6"/>
  <c r="GL10" i="6"/>
  <c r="GK8" i="6"/>
  <c r="GL8" i="6"/>
  <c r="GK6" i="6"/>
  <c r="GL6" i="6"/>
  <c r="GK4" i="6"/>
  <c r="GL4" i="6"/>
  <c r="GX69" i="6" l="1"/>
  <c r="GY68" i="6"/>
  <c r="GY30" i="6"/>
  <c r="GY32" i="6"/>
  <c r="GY34" i="6"/>
  <c r="GY36" i="6"/>
  <c r="GY38" i="6"/>
  <c r="GY40" i="6"/>
  <c r="GY42" i="6"/>
  <c r="GY44" i="6"/>
  <c r="GY46" i="6"/>
  <c r="GW69" i="6"/>
  <c r="GY3" i="6"/>
  <c r="GY51" i="6"/>
  <c r="GY55" i="6"/>
  <c r="GY47" i="6"/>
  <c r="GY53" i="6"/>
  <c r="GY57" i="6"/>
  <c r="GY61" i="6"/>
  <c r="GY65" i="6"/>
  <c r="GY48" i="6"/>
  <c r="GY4" i="6"/>
  <c r="GY6" i="6"/>
  <c r="GY8" i="6"/>
  <c r="GY10" i="6"/>
  <c r="GY12" i="6"/>
  <c r="GY14" i="6"/>
  <c r="GY16" i="6"/>
  <c r="GY18" i="6"/>
  <c r="GY20" i="6"/>
  <c r="GY22" i="6"/>
  <c r="GY24" i="6"/>
  <c r="GY26" i="6"/>
  <c r="GY28" i="6"/>
  <c r="GY59" i="6"/>
  <c r="GY67" i="6"/>
  <c r="GY49" i="6"/>
  <c r="GY63" i="6"/>
  <c r="GM61" i="6"/>
  <c r="GM57" i="6"/>
  <c r="GM51" i="6"/>
  <c r="GM59" i="6"/>
  <c r="GL69" i="6"/>
  <c r="GM3" i="6"/>
  <c r="GM4" i="6"/>
  <c r="GM6" i="6"/>
  <c r="GM8" i="6"/>
  <c r="GM10" i="6"/>
  <c r="GM12" i="6"/>
  <c r="GM14" i="6"/>
  <c r="GM16" i="6"/>
  <c r="GM18" i="6"/>
  <c r="GM20" i="6"/>
  <c r="GM22" i="6"/>
  <c r="GM24" i="6"/>
  <c r="GM26" i="6"/>
  <c r="GM28" i="6"/>
  <c r="GM65" i="6"/>
  <c r="GM47" i="6"/>
  <c r="GM53" i="6"/>
  <c r="GM49" i="6"/>
  <c r="GM55" i="6"/>
  <c r="GM63" i="6"/>
  <c r="GM67" i="6"/>
  <c r="GY69" i="6" l="1"/>
  <c r="GM69" i="6"/>
  <c r="FW4" i="6" l="1"/>
  <c r="FZ4" i="6" s="1"/>
  <c r="FW5" i="6"/>
  <c r="FY5" i="6" s="1"/>
  <c r="FW6" i="6"/>
  <c r="FZ6" i="6" s="1"/>
  <c r="FW7" i="6"/>
  <c r="FY7" i="6" s="1"/>
  <c r="FW8" i="6"/>
  <c r="FZ8" i="6" s="1"/>
  <c r="FW9" i="6"/>
  <c r="FY9" i="6" s="1"/>
  <c r="FW10" i="6"/>
  <c r="FZ10" i="6" s="1"/>
  <c r="FW11" i="6"/>
  <c r="FY11" i="6" s="1"/>
  <c r="FW12" i="6"/>
  <c r="FZ12" i="6" s="1"/>
  <c r="FW13" i="6"/>
  <c r="FY13" i="6" s="1"/>
  <c r="FW14" i="6"/>
  <c r="FZ14" i="6" s="1"/>
  <c r="FW15" i="6"/>
  <c r="FY15" i="6" s="1"/>
  <c r="FW16" i="6"/>
  <c r="FZ16" i="6" s="1"/>
  <c r="FW17" i="6"/>
  <c r="FY17" i="6" s="1"/>
  <c r="FW18" i="6"/>
  <c r="FZ18" i="6" s="1"/>
  <c r="FW19" i="6"/>
  <c r="FX19" i="6" s="1"/>
  <c r="FY19" i="6" s="1"/>
  <c r="FW20" i="6"/>
  <c r="FZ20" i="6" s="1"/>
  <c r="FW21" i="6"/>
  <c r="FY21" i="6" s="1"/>
  <c r="FW22" i="6"/>
  <c r="FZ22" i="6" s="1"/>
  <c r="FW23" i="6"/>
  <c r="FY23" i="6" s="1"/>
  <c r="FW24" i="6"/>
  <c r="FZ24" i="6" s="1"/>
  <c r="FW25" i="6"/>
  <c r="FY25" i="6" s="1"/>
  <c r="FW26" i="6"/>
  <c r="FZ26" i="6" s="1"/>
  <c r="FW27" i="6"/>
  <c r="FY27" i="6" s="1"/>
  <c r="FW28" i="6"/>
  <c r="FZ28" i="6" s="1"/>
  <c r="FW29" i="6"/>
  <c r="FY29" i="6" s="1"/>
  <c r="FW30" i="6"/>
  <c r="FZ30" i="6" s="1"/>
  <c r="FW31" i="6"/>
  <c r="FY31" i="6" s="1"/>
  <c r="FW32" i="6"/>
  <c r="FZ32" i="6" s="1"/>
  <c r="FW33" i="6"/>
  <c r="FY33" i="6" s="1"/>
  <c r="FW34" i="6"/>
  <c r="FZ34" i="6" s="1"/>
  <c r="FW35" i="6"/>
  <c r="FY35" i="6" s="1"/>
  <c r="FW36" i="6"/>
  <c r="FZ36" i="6" s="1"/>
  <c r="FW37" i="6"/>
  <c r="FY37" i="6" s="1"/>
  <c r="FW38" i="6"/>
  <c r="FZ38" i="6" s="1"/>
  <c r="FW39" i="6"/>
  <c r="FY39" i="6" s="1"/>
  <c r="FW40" i="6"/>
  <c r="FZ40" i="6" s="1"/>
  <c r="FW41" i="6"/>
  <c r="FY41" i="6" s="1"/>
  <c r="FW42" i="6"/>
  <c r="FZ42" i="6" s="1"/>
  <c r="FW43" i="6"/>
  <c r="FY43" i="6" s="1"/>
  <c r="FW44" i="6"/>
  <c r="FZ44" i="6" s="1"/>
  <c r="FW45" i="6"/>
  <c r="FY45" i="6" s="1"/>
  <c r="FW46" i="6"/>
  <c r="FZ46" i="6" s="1"/>
  <c r="FW47" i="6"/>
  <c r="FW48" i="6"/>
  <c r="FY48" i="6" s="1"/>
  <c r="FW49" i="6"/>
  <c r="FW50" i="6"/>
  <c r="FY50" i="6" s="1"/>
  <c r="FW51" i="6"/>
  <c r="FW52" i="6"/>
  <c r="FY52" i="6" s="1"/>
  <c r="FW53" i="6"/>
  <c r="FW54" i="6"/>
  <c r="FY54" i="6" s="1"/>
  <c r="FW55" i="6"/>
  <c r="FW56" i="6"/>
  <c r="FZ56" i="6" s="1"/>
  <c r="FW57" i="6"/>
  <c r="FW58" i="6"/>
  <c r="FW59" i="6"/>
  <c r="FW60" i="6"/>
  <c r="FW61" i="6"/>
  <c r="FW62" i="6"/>
  <c r="FZ62" i="6" s="1"/>
  <c r="FW63" i="6"/>
  <c r="FW64" i="6"/>
  <c r="FZ64" i="6" s="1"/>
  <c r="FW65" i="6"/>
  <c r="FW66" i="6"/>
  <c r="FW67" i="6"/>
  <c r="FW68" i="6"/>
  <c r="FY68" i="6" s="1"/>
  <c r="FW3" i="6"/>
  <c r="FZ3" i="6" l="1"/>
  <c r="FY3" i="6"/>
  <c r="FY60" i="6"/>
  <c r="FZ60" i="6"/>
  <c r="FY58" i="6"/>
  <c r="FZ58" i="6"/>
  <c r="FY66" i="6"/>
  <c r="FZ66" i="6"/>
  <c r="FZ54" i="6"/>
  <c r="GA54" i="6" s="1"/>
  <c r="FZ52" i="6"/>
  <c r="GA52" i="6" s="1"/>
  <c r="FZ50" i="6"/>
  <c r="GA50" i="6" s="1"/>
  <c r="FZ67" i="6"/>
  <c r="FY67" i="6"/>
  <c r="FZ65" i="6"/>
  <c r="FY65" i="6"/>
  <c r="FZ59" i="6"/>
  <c r="FY59" i="6"/>
  <c r="FY57" i="6"/>
  <c r="FZ57" i="6"/>
  <c r="FY63" i="6"/>
  <c r="FZ63" i="6"/>
  <c r="FZ55" i="6"/>
  <c r="FY55" i="6"/>
  <c r="FZ53" i="6"/>
  <c r="FY53" i="6"/>
  <c r="FY51" i="6"/>
  <c r="FZ51" i="6"/>
  <c r="FY49" i="6"/>
  <c r="FZ49" i="6"/>
  <c r="FY61" i="6"/>
  <c r="FZ61" i="6"/>
  <c r="FZ47" i="6"/>
  <c r="FY47" i="6"/>
  <c r="FZ68" i="6"/>
  <c r="GA68" i="6" s="1"/>
  <c r="FZ48" i="6"/>
  <c r="GA48" i="6" s="1"/>
  <c r="FY64" i="6"/>
  <c r="GA64" i="6" s="1"/>
  <c r="FY62" i="6"/>
  <c r="GA62" i="6" s="1"/>
  <c r="FY56" i="6"/>
  <c r="GA56" i="6" s="1"/>
  <c r="FY46" i="6"/>
  <c r="GA46" i="6" s="1"/>
  <c r="FZ45" i="6"/>
  <c r="GA45" i="6" s="1"/>
  <c r="FY44" i="6"/>
  <c r="GA44" i="6" s="1"/>
  <c r="FZ43" i="6"/>
  <c r="GA43" i="6" s="1"/>
  <c r="FY42" i="6"/>
  <c r="GA42" i="6" s="1"/>
  <c r="FZ41" i="6"/>
  <c r="GA41" i="6" s="1"/>
  <c r="FY40" i="6"/>
  <c r="GA40" i="6" s="1"/>
  <c r="FZ39" i="6"/>
  <c r="GA39" i="6" s="1"/>
  <c r="FY38" i="6"/>
  <c r="GA38" i="6" s="1"/>
  <c r="FZ37" i="6"/>
  <c r="GA37" i="6" s="1"/>
  <c r="FY36" i="6"/>
  <c r="GA36" i="6" s="1"/>
  <c r="FZ35" i="6"/>
  <c r="GA35" i="6" s="1"/>
  <c r="FY34" i="6"/>
  <c r="GA34" i="6" s="1"/>
  <c r="FZ33" i="6"/>
  <c r="GA33" i="6" s="1"/>
  <c r="FY32" i="6"/>
  <c r="GA32" i="6" s="1"/>
  <c r="FZ31" i="6"/>
  <c r="GA31" i="6" s="1"/>
  <c r="FY30" i="6"/>
  <c r="GA30" i="6" s="1"/>
  <c r="FZ29" i="6"/>
  <c r="GA29" i="6" s="1"/>
  <c r="FY28" i="6"/>
  <c r="GA28" i="6" s="1"/>
  <c r="FZ27" i="6"/>
  <c r="GA27" i="6" s="1"/>
  <c r="FY26" i="6"/>
  <c r="GA26" i="6" s="1"/>
  <c r="FZ25" i="6"/>
  <c r="GA25" i="6" s="1"/>
  <c r="FY24" i="6"/>
  <c r="GA24" i="6" s="1"/>
  <c r="FZ23" i="6"/>
  <c r="GA23" i="6" s="1"/>
  <c r="FY22" i="6"/>
  <c r="GA22" i="6" s="1"/>
  <c r="FZ21" i="6"/>
  <c r="GA21" i="6" s="1"/>
  <c r="FY20" i="6"/>
  <c r="GA20" i="6" s="1"/>
  <c r="FZ19" i="6"/>
  <c r="GA19" i="6" s="1"/>
  <c r="FY18" i="6"/>
  <c r="GA18" i="6" s="1"/>
  <c r="FZ17" i="6"/>
  <c r="GA17" i="6" s="1"/>
  <c r="FY16" i="6"/>
  <c r="GA16" i="6" s="1"/>
  <c r="FZ15" i="6"/>
  <c r="GA15" i="6" s="1"/>
  <c r="FY14" i="6"/>
  <c r="GA14" i="6" s="1"/>
  <c r="FZ13" i="6"/>
  <c r="GA13" i="6" s="1"/>
  <c r="FY12" i="6"/>
  <c r="GA12" i="6" s="1"/>
  <c r="FZ11" i="6"/>
  <c r="GA11" i="6" s="1"/>
  <c r="FY10" i="6"/>
  <c r="GA10" i="6" s="1"/>
  <c r="FZ9" i="6"/>
  <c r="GA9" i="6" s="1"/>
  <c r="FY8" i="6"/>
  <c r="GA8" i="6" s="1"/>
  <c r="FZ7" i="6"/>
  <c r="GA7" i="6" s="1"/>
  <c r="FY6" i="6"/>
  <c r="GA6" i="6" s="1"/>
  <c r="FZ5" i="6"/>
  <c r="GA5" i="6" s="1"/>
  <c r="FY4" i="6"/>
  <c r="GA4" i="6" s="1"/>
  <c r="GA66" i="6" l="1"/>
  <c r="GA58" i="6"/>
  <c r="GA60" i="6"/>
  <c r="GA57" i="6"/>
  <c r="GA63" i="6"/>
  <c r="GA47" i="6"/>
  <c r="GA53" i="6"/>
  <c r="GA55" i="6"/>
  <c r="GA65" i="6"/>
  <c r="GA67" i="6"/>
  <c r="FZ69" i="6"/>
  <c r="GA3" i="6"/>
  <c r="GA61" i="6"/>
  <c r="GA49" i="6"/>
  <c r="GA51" i="6"/>
  <c r="GA59" i="6"/>
  <c r="FK4" i="6" l="1"/>
  <c r="FN4" i="6" s="1"/>
  <c r="FK5" i="6"/>
  <c r="FN5" i="6" s="1"/>
  <c r="FK6" i="6"/>
  <c r="FN6" i="6" s="1"/>
  <c r="FK7" i="6"/>
  <c r="FK8" i="6"/>
  <c r="FN8" i="6" s="1"/>
  <c r="FK9" i="6"/>
  <c r="FK10" i="6"/>
  <c r="FN10" i="6" s="1"/>
  <c r="FK11" i="6"/>
  <c r="FK12" i="6"/>
  <c r="FN12" i="6" s="1"/>
  <c r="FK13" i="6"/>
  <c r="FK14" i="6"/>
  <c r="FN14" i="6" s="1"/>
  <c r="FK15" i="6"/>
  <c r="FK16" i="6"/>
  <c r="FN16" i="6" s="1"/>
  <c r="FK17" i="6"/>
  <c r="FK18" i="6"/>
  <c r="FN18" i="6" s="1"/>
  <c r="FK19" i="6"/>
  <c r="FK20" i="6"/>
  <c r="FN20" i="6" s="1"/>
  <c r="FK21" i="6"/>
  <c r="FK22" i="6"/>
  <c r="FN22" i="6" s="1"/>
  <c r="FK23" i="6"/>
  <c r="FK24" i="6"/>
  <c r="FN24" i="6" s="1"/>
  <c r="FK25" i="6"/>
  <c r="FK26" i="6"/>
  <c r="FN26" i="6" s="1"/>
  <c r="FK27" i="6"/>
  <c r="FK28" i="6"/>
  <c r="FN28" i="6" s="1"/>
  <c r="FK29" i="6"/>
  <c r="FK30" i="6"/>
  <c r="FN30" i="6" s="1"/>
  <c r="FK31" i="6"/>
  <c r="FK32" i="6"/>
  <c r="FN32" i="6" s="1"/>
  <c r="FK33" i="6"/>
  <c r="FK34" i="6"/>
  <c r="FN34" i="6" s="1"/>
  <c r="FK35" i="6"/>
  <c r="FK36" i="6"/>
  <c r="FN36" i="6" s="1"/>
  <c r="FK37" i="6"/>
  <c r="FL37" i="6" s="1"/>
  <c r="FK38" i="6"/>
  <c r="FL38" i="6" s="1"/>
  <c r="FN38" i="6" s="1"/>
  <c r="FK39" i="6"/>
  <c r="FL39" i="6" s="1"/>
  <c r="FK40" i="6"/>
  <c r="FL40" i="6" s="1"/>
  <c r="FN40" i="6" s="1"/>
  <c r="FK41" i="6"/>
  <c r="FL41" i="6" s="1"/>
  <c r="FK42" i="6"/>
  <c r="FL42" i="6" s="1"/>
  <c r="FN42" i="6" s="1"/>
  <c r="FK43" i="6"/>
  <c r="FK44" i="6"/>
  <c r="FN44" i="6" s="1"/>
  <c r="FK45" i="6"/>
  <c r="FK46" i="6"/>
  <c r="FK47" i="6"/>
  <c r="FN47" i="6" s="1"/>
  <c r="FK48" i="6"/>
  <c r="FN48" i="6" s="1"/>
  <c r="FK49" i="6"/>
  <c r="FN49" i="6" s="1"/>
  <c r="FK50" i="6"/>
  <c r="FK51" i="6"/>
  <c r="FN51" i="6" s="1"/>
  <c r="FK52" i="6"/>
  <c r="FN52" i="6" s="1"/>
  <c r="FK53" i="6"/>
  <c r="FN53" i="6" s="1"/>
  <c r="FK54" i="6"/>
  <c r="FK55" i="6"/>
  <c r="FN55" i="6" s="1"/>
  <c r="FK56" i="6"/>
  <c r="FN56" i="6" s="1"/>
  <c r="FK57" i="6"/>
  <c r="FN57" i="6" s="1"/>
  <c r="FK58" i="6"/>
  <c r="FK59" i="6"/>
  <c r="FN59" i="6" s="1"/>
  <c r="FK60" i="6"/>
  <c r="FN60" i="6" s="1"/>
  <c r="FK61" i="6"/>
  <c r="FN61" i="6" s="1"/>
  <c r="FK62" i="6"/>
  <c r="FK63" i="6"/>
  <c r="FN63" i="6" s="1"/>
  <c r="FK64" i="6"/>
  <c r="FK65" i="6"/>
  <c r="FN65" i="6" s="1"/>
  <c r="FK66" i="6"/>
  <c r="FK67" i="6"/>
  <c r="FN67" i="6" s="1"/>
  <c r="FK68" i="6"/>
  <c r="FN68" i="6" s="1"/>
  <c r="FK3" i="6"/>
  <c r="FN3" i="6" s="1"/>
  <c r="EY4" i="6"/>
  <c r="FB4" i="6" s="1"/>
  <c r="EY5" i="6"/>
  <c r="FA5" i="6" s="1"/>
  <c r="EY6" i="6"/>
  <c r="FB6" i="6" s="1"/>
  <c r="EY7" i="6"/>
  <c r="FA7" i="6" s="1"/>
  <c r="EY8" i="6"/>
  <c r="FB8" i="6" s="1"/>
  <c r="EY9" i="6"/>
  <c r="FA9" i="6" s="1"/>
  <c r="EY10" i="6"/>
  <c r="FB10" i="6" s="1"/>
  <c r="EY11" i="6"/>
  <c r="FA11" i="6" s="1"/>
  <c r="EY12" i="6"/>
  <c r="FB12" i="6" s="1"/>
  <c r="EY13" i="6"/>
  <c r="FA13" i="6" s="1"/>
  <c r="EY14" i="6"/>
  <c r="FB14" i="6" s="1"/>
  <c r="EY15" i="6"/>
  <c r="FA15" i="6" s="1"/>
  <c r="EY16" i="6"/>
  <c r="FB16" i="6" s="1"/>
  <c r="EY17" i="6"/>
  <c r="FA17" i="6" s="1"/>
  <c r="EY18" i="6"/>
  <c r="FB18" i="6" s="1"/>
  <c r="EY19" i="6"/>
  <c r="FA19" i="6" s="1"/>
  <c r="EY20" i="6"/>
  <c r="FB20" i="6" s="1"/>
  <c r="EY21" i="6"/>
  <c r="FA21" i="6" s="1"/>
  <c r="EY22" i="6"/>
  <c r="FB22" i="6" s="1"/>
  <c r="EY23" i="6"/>
  <c r="FA23" i="6" s="1"/>
  <c r="EY24" i="6"/>
  <c r="FB24" i="6" s="1"/>
  <c r="EY25" i="6"/>
  <c r="FA25" i="6" s="1"/>
  <c r="EY26" i="6"/>
  <c r="FB26" i="6" s="1"/>
  <c r="EY27" i="6"/>
  <c r="FA27" i="6" s="1"/>
  <c r="EY28" i="6"/>
  <c r="FB28" i="6" s="1"/>
  <c r="EY29" i="6"/>
  <c r="FA29" i="6" s="1"/>
  <c r="EY30" i="6"/>
  <c r="FB30" i="6" s="1"/>
  <c r="EY31" i="6"/>
  <c r="FA31" i="6" s="1"/>
  <c r="EY32" i="6"/>
  <c r="FB32" i="6" s="1"/>
  <c r="EY33" i="6"/>
  <c r="FA33" i="6" s="1"/>
  <c r="EY34" i="6"/>
  <c r="FB34" i="6" s="1"/>
  <c r="EY35" i="6"/>
  <c r="FA35" i="6" s="1"/>
  <c r="EY36" i="6"/>
  <c r="FB36" i="6" s="1"/>
  <c r="EY37" i="6"/>
  <c r="EZ37" i="6" s="1"/>
  <c r="FA37" i="6" s="1"/>
  <c r="EY38" i="6"/>
  <c r="EZ38" i="6" s="1"/>
  <c r="FB38" i="6" s="1"/>
  <c r="EY39" i="6"/>
  <c r="EZ39" i="6" s="1"/>
  <c r="FA39" i="6" s="1"/>
  <c r="EY40" i="6"/>
  <c r="EZ40" i="6" s="1"/>
  <c r="FB40" i="6" s="1"/>
  <c r="EY41" i="6"/>
  <c r="EZ41" i="6" s="1"/>
  <c r="FA41" i="6" s="1"/>
  <c r="EY42" i="6"/>
  <c r="EZ42" i="6" s="1"/>
  <c r="FB42" i="6" s="1"/>
  <c r="EY43" i="6"/>
  <c r="FA43" i="6" s="1"/>
  <c r="EY44" i="6"/>
  <c r="FB44" i="6" s="1"/>
  <c r="EY45" i="6"/>
  <c r="FA45" i="6" s="1"/>
  <c r="EY46" i="6"/>
  <c r="FA46" i="6" s="1"/>
  <c r="EY47" i="6"/>
  <c r="EY48" i="6"/>
  <c r="EY49" i="6"/>
  <c r="EY50" i="6"/>
  <c r="FA50" i="6" s="1"/>
  <c r="EY51" i="6"/>
  <c r="EY52" i="6"/>
  <c r="FB52" i="6" s="1"/>
  <c r="EY53" i="6"/>
  <c r="EY54" i="6"/>
  <c r="FB54" i="6" s="1"/>
  <c r="EY55" i="6"/>
  <c r="EY56" i="6"/>
  <c r="FA56" i="6" s="1"/>
  <c r="EY57" i="6"/>
  <c r="EY58" i="6"/>
  <c r="EY59" i="6"/>
  <c r="EY60" i="6"/>
  <c r="FA60" i="6" s="1"/>
  <c r="EY61" i="6"/>
  <c r="EY62" i="6"/>
  <c r="FA62" i="6" s="1"/>
  <c r="EY63" i="6"/>
  <c r="EY64" i="6"/>
  <c r="EY65" i="6"/>
  <c r="EY66" i="6"/>
  <c r="EY67" i="6"/>
  <c r="EY68" i="6"/>
  <c r="EY3" i="6"/>
  <c r="FA3" i="6" s="1"/>
  <c r="FM45" i="6" l="1"/>
  <c r="FN45" i="6"/>
  <c r="FM43" i="6"/>
  <c r="FN43" i="6"/>
  <c r="FM41" i="6"/>
  <c r="FN41" i="6"/>
  <c r="FM39" i="6"/>
  <c r="FN39" i="6"/>
  <c r="FM37" i="6"/>
  <c r="FN37" i="6"/>
  <c r="FM35" i="6"/>
  <c r="FN35" i="6"/>
  <c r="FM33" i="6"/>
  <c r="FN33" i="6"/>
  <c r="FM31" i="6"/>
  <c r="FN31" i="6"/>
  <c r="FM29" i="6"/>
  <c r="FN29" i="6"/>
  <c r="FM27" i="6"/>
  <c r="FN27" i="6"/>
  <c r="FM25" i="6"/>
  <c r="FN25" i="6"/>
  <c r="FM23" i="6"/>
  <c r="FN23" i="6"/>
  <c r="FM66" i="6"/>
  <c r="FN66" i="6"/>
  <c r="FM64" i="6"/>
  <c r="FN64" i="6"/>
  <c r="FM62" i="6"/>
  <c r="FN62" i="6"/>
  <c r="FM58" i="6"/>
  <c r="FN58" i="6"/>
  <c r="FM54" i="6"/>
  <c r="FN54" i="6"/>
  <c r="FM50" i="6"/>
  <c r="FN50" i="6"/>
  <c r="FM46" i="6"/>
  <c r="FN46" i="6"/>
  <c r="FM21" i="6"/>
  <c r="FN21" i="6"/>
  <c r="FM19" i="6"/>
  <c r="FN19" i="6"/>
  <c r="FM17" i="6"/>
  <c r="FN17" i="6"/>
  <c r="FM15" i="6"/>
  <c r="FN15" i="6"/>
  <c r="FM13" i="6"/>
  <c r="FN13" i="6"/>
  <c r="FM11" i="6"/>
  <c r="FN11" i="6"/>
  <c r="FM9" i="6"/>
  <c r="FN9" i="6"/>
  <c r="FM7" i="6"/>
  <c r="FN7" i="6"/>
  <c r="FM48" i="6"/>
  <c r="FM5" i="6"/>
  <c r="FO5" i="6" s="1"/>
  <c r="FB46" i="6"/>
  <c r="FC46" i="6" s="1"/>
  <c r="FM3" i="6"/>
  <c r="FO3" i="6" s="1"/>
  <c r="FM67" i="6"/>
  <c r="FM63" i="6"/>
  <c r="FM55" i="6"/>
  <c r="FM51" i="6"/>
  <c r="FM65" i="6"/>
  <c r="FM61" i="6"/>
  <c r="FM57" i="6"/>
  <c r="FM53" i="6"/>
  <c r="FM49" i="6"/>
  <c r="FM47" i="6"/>
  <c r="FM59" i="6"/>
  <c r="FM68" i="6"/>
  <c r="FO68" i="6" s="1"/>
  <c r="FM60" i="6"/>
  <c r="FO60" i="6" s="1"/>
  <c r="FM56" i="6"/>
  <c r="FO56" i="6" s="1"/>
  <c r="FM52" i="6"/>
  <c r="FO52" i="6" s="1"/>
  <c r="FM44" i="6"/>
  <c r="FO44" i="6" s="1"/>
  <c r="FM42" i="6"/>
  <c r="FO42" i="6" s="1"/>
  <c r="FM40" i="6"/>
  <c r="FO40" i="6" s="1"/>
  <c r="FM38" i="6"/>
  <c r="FO38" i="6" s="1"/>
  <c r="FM36" i="6"/>
  <c r="FO36" i="6" s="1"/>
  <c r="FM34" i="6"/>
  <c r="FO34" i="6" s="1"/>
  <c r="FM32" i="6"/>
  <c r="FO32" i="6" s="1"/>
  <c r="FM30" i="6"/>
  <c r="FO30" i="6" s="1"/>
  <c r="FM28" i="6"/>
  <c r="FM26" i="6"/>
  <c r="FM24" i="6"/>
  <c r="FM22" i="6"/>
  <c r="FM20" i="6"/>
  <c r="FM18" i="6"/>
  <c r="FM16" i="6"/>
  <c r="FM14" i="6"/>
  <c r="FM12" i="6"/>
  <c r="FM10" i="6"/>
  <c r="FM8" i="6"/>
  <c r="FM6" i="6"/>
  <c r="FM4" i="6"/>
  <c r="FA58" i="6"/>
  <c r="FB58" i="6"/>
  <c r="FA48" i="6"/>
  <c r="FB48" i="6"/>
  <c r="FA68" i="6"/>
  <c r="FB68" i="6"/>
  <c r="FA66" i="6"/>
  <c r="FB66" i="6"/>
  <c r="FA64" i="6"/>
  <c r="FB64" i="6"/>
  <c r="FB3" i="6"/>
  <c r="FB67" i="6"/>
  <c r="FA67" i="6"/>
  <c r="FB65" i="6"/>
  <c r="FA65" i="6"/>
  <c r="FB63" i="6"/>
  <c r="FA63" i="6"/>
  <c r="FA59" i="6"/>
  <c r="FB59" i="6"/>
  <c r="FA57" i="6"/>
  <c r="FB57" i="6"/>
  <c r="FA53" i="6"/>
  <c r="FB53" i="6"/>
  <c r="FA49" i="6"/>
  <c r="FB49" i="6"/>
  <c r="FA47" i="6"/>
  <c r="FB47" i="6"/>
  <c r="FA61" i="6"/>
  <c r="FB61" i="6"/>
  <c r="FB55" i="6"/>
  <c r="FA55" i="6"/>
  <c r="FA51" i="6"/>
  <c r="FB51" i="6"/>
  <c r="FB62" i="6"/>
  <c r="FC62" i="6" s="1"/>
  <c r="FB60" i="6"/>
  <c r="FC60" i="6" s="1"/>
  <c r="FB56" i="6"/>
  <c r="FC56" i="6" s="1"/>
  <c r="FB50" i="6"/>
  <c r="FC50" i="6" s="1"/>
  <c r="FA54" i="6"/>
  <c r="FC54" i="6" s="1"/>
  <c r="FA52" i="6"/>
  <c r="FC52" i="6" s="1"/>
  <c r="FB45" i="6"/>
  <c r="FC45" i="6" s="1"/>
  <c r="FA44" i="6"/>
  <c r="FC44" i="6" s="1"/>
  <c r="FB43" i="6"/>
  <c r="FC43" i="6" s="1"/>
  <c r="FA42" i="6"/>
  <c r="FC42" i="6" s="1"/>
  <c r="FB41" i="6"/>
  <c r="FC41" i="6" s="1"/>
  <c r="FA40" i="6"/>
  <c r="FC40" i="6" s="1"/>
  <c r="FB39" i="6"/>
  <c r="FC39" i="6" s="1"/>
  <c r="FA38" i="6"/>
  <c r="FC38" i="6" s="1"/>
  <c r="FB37" i="6"/>
  <c r="FC37" i="6" s="1"/>
  <c r="FA36" i="6"/>
  <c r="FC36" i="6" s="1"/>
  <c r="FB35" i="6"/>
  <c r="FC35" i="6" s="1"/>
  <c r="FA34" i="6"/>
  <c r="FC34" i="6" s="1"/>
  <c r="FB33" i="6"/>
  <c r="FC33" i="6" s="1"/>
  <c r="FA32" i="6"/>
  <c r="FC32" i="6" s="1"/>
  <c r="FB31" i="6"/>
  <c r="FC31" i="6" s="1"/>
  <c r="FA30" i="6"/>
  <c r="FC30" i="6" s="1"/>
  <c r="FB29" i="6"/>
  <c r="FC29" i="6" s="1"/>
  <c r="FA28" i="6"/>
  <c r="FC28" i="6" s="1"/>
  <c r="FB27" i="6"/>
  <c r="FC27" i="6" s="1"/>
  <c r="FA26" i="6"/>
  <c r="FC26" i="6" s="1"/>
  <c r="FB25" i="6"/>
  <c r="FC25" i="6" s="1"/>
  <c r="FA24" i="6"/>
  <c r="FC24" i="6" s="1"/>
  <c r="FB23" i="6"/>
  <c r="FC23" i="6" s="1"/>
  <c r="FA22" i="6"/>
  <c r="FC22" i="6" s="1"/>
  <c r="FB21" i="6"/>
  <c r="FC21" i="6" s="1"/>
  <c r="FA20" i="6"/>
  <c r="FC20" i="6" s="1"/>
  <c r="FB19" i="6"/>
  <c r="FC19" i="6" s="1"/>
  <c r="FA18" i="6"/>
  <c r="FC18" i="6" s="1"/>
  <c r="FB17" i="6"/>
  <c r="FC17" i="6" s="1"/>
  <c r="FA16" i="6"/>
  <c r="FC16" i="6" s="1"/>
  <c r="FB15" i="6"/>
  <c r="FC15" i="6" s="1"/>
  <c r="FA14" i="6"/>
  <c r="FC14" i="6" s="1"/>
  <c r="FB13" i="6"/>
  <c r="FC13" i="6" s="1"/>
  <c r="FA12" i="6"/>
  <c r="FC12" i="6" s="1"/>
  <c r="FB11" i="6"/>
  <c r="FC11" i="6" s="1"/>
  <c r="FA10" i="6"/>
  <c r="FC10" i="6" s="1"/>
  <c r="FB9" i="6"/>
  <c r="FC9" i="6" s="1"/>
  <c r="FA8" i="6"/>
  <c r="FC8" i="6" s="1"/>
  <c r="FB7" i="6"/>
  <c r="FC7" i="6" s="1"/>
  <c r="FA6" i="6"/>
  <c r="FC6" i="6" s="1"/>
  <c r="FB5" i="6"/>
  <c r="FC5" i="6" s="1"/>
  <c r="FA4" i="6"/>
  <c r="FC4" i="6" s="1"/>
  <c r="FN69" i="6" l="1"/>
  <c r="FO11" i="6"/>
  <c r="FO66" i="6"/>
  <c r="FO27" i="6"/>
  <c r="FO19" i="6"/>
  <c r="FO54" i="6"/>
  <c r="FO15" i="6"/>
  <c r="FO46" i="6"/>
  <c r="FO62" i="6"/>
  <c r="FO23" i="6"/>
  <c r="FC64" i="6"/>
  <c r="FO7" i="6"/>
  <c r="FO9" i="6"/>
  <c r="FO13" i="6"/>
  <c r="FO17" i="6"/>
  <c r="FO21" i="6"/>
  <c r="FO50" i="6"/>
  <c r="FO58" i="6"/>
  <c r="FO64" i="6"/>
  <c r="FO25" i="6"/>
  <c r="FO29" i="6"/>
  <c r="FO31" i="6"/>
  <c r="FO33" i="6"/>
  <c r="FO35" i="6"/>
  <c r="FO37" i="6"/>
  <c r="FO39" i="6"/>
  <c r="FO41" i="6"/>
  <c r="FO43" i="6"/>
  <c r="FO45" i="6"/>
  <c r="FC68" i="6"/>
  <c r="FC48" i="6"/>
  <c r="FO47" i="6"/>
  <c r="FO53" i="6"/>
  <c r="FO57" i="6"/>
  <c r="FO61" i="6"/>
  <c r="FC66" i="6"/>
  <c r="FC58" i="6"/>
  <c r="FO48" i="6"/>
  <c r="FO4" i="6"/>
  <c r="FO6" i="6"/>
  <c r="FO8" i="6"/>
  <c r="FO10" i="6"/>
  <c r="FO12" i="6"/>
  <c r="FO14" i="6"/>
  <c r="FO16" i="6"/>
  <c r="FO18" i="6"/>
  <c r="FO20" i="6"/>
  <c r="FO22" i="6"/>
  <c r="FO24" i="6"/>
  <c r="FO26" i="6"/>
  <c r="FO28" i="6"/>
  <c r="FO59" i="6"/>
  <c r="FO49" i="6"/>
  <c r="FO65" i="6"/>
  <c r="FO51" i="6"/>
  <c r="FO55" i="6"/>
  <c r="FO63" i="6"/>
  <c r="FO67" i="6"/>
  <c r="FC57" i="6"/>
  <c r="FC59" i="6"/>
  <c r="FB69" i="6"/>
  <c r="FC3" i="6"/>
  <c r="FC51" i="6"/>
  <c r="FC55" i="6"/>
  <c r="FC61" i="6"/>
  <c r="FC47" i="6"/>
  <c r="FC49" i="6"/>
  <c r="FC53" i="6"/>
  <c r="FC63" i="6"/>
  <c r="FC65" i="6"/>
  <c r="FC67" i="6"/>
  <c r="FO69" i="6" l="1"/>
  <c r="FC69" i="6"/>
  <c r="EM4" i="6" l="1"/>
  <c r="EO4" i="6" s="1"/>
  <c r="EM5" i="6"/>
  <c r="EP5" i="6" s="1"/>
  <c r="EM6" i="6"/>
  <c r="EO6" i="6" s="1"/>
  <c r="EM7" i="6"/>
  <c r="EP7" i="6" s="1"/>
  <c r="EM8" i="6"/>
  <c r="EO8" i="6" s="1"/>
  <c r="EM9" i="6"/>
  <c r="EP9" i="6" s="1"/>
  <c r="EM10" i="6"/>
  <c r="EO10" i="6" s="1"/>
  <c r="EM11" i="6"/>
  <c r="EP11" i="6" s="1"/>
  <c r="EM12" i="6"/>
  <c r="EO12" i="6" s="1"/>
  <c r="EM13" i="6"/>
  <c r="EN13" i="6" s="1"/>
  <c r="EP13" i="6" s="1"/>
  <c r="EM14" i="6"/>
  <c r="EO14" i="6" s="1"/>
  <c r="EM15" i="6"/>
  <c r="EN15" i="6" s="1"/>
  <c r="EP15" i="6" s="1"/>
  <c r="EM16" i="6"/>
  <c r="EO16" i="6" s="1"/>
  <c r="EM17" i="6"/>
  <c r="EP17" i="6" s="1"/>
  <c r="EM18" i="6"/>
  <c r="EO18" i="6" s="1"/>
  <c r="EM19" i="6"/>
  <c r="EP19" i="6" s="1"/>
  <c r="EM20" i="6"/>
  <c r="EO20" i="6" s="1"/>
  <c r="EM21" i="6"/>
  <c r="EP21" i="6" s="1"/>
  <c r="EM22" i="6"/>
  <c r="EO22" i="6" s="1"/>
  <c r="EM23" i="6"/>
  <c r="EP23" i="6" s="1"/>
  <c r="EM24" i="6"/>
  <c r="EO24" i="6" s="1"/>
  <c r="EM25" i="6"/>
  <c r="EP25" i="6" s="1"/>
  <c r="EM26" i="6"/>
  <c r="EO26" i="6" s="1"/>
  <c r="EM27" i="6"/>
  <c r="EP27" i="6" s="1"/>
  <c r="EM28" i="6"/>
  <c r="EO28" i="6" s="1"/>
  <c r="EM29" i="6"/>
  <c r="EP29" i="6" s="1"/>
  <c r="EM30" i="6"/>
  <c r="EO30" i="6" s="1"/>
  <c r="EM31" i="6"/>
  <c r="EP31" i="6" s="1"/>
  <c r="EM32" i="6"/>
  <c r="EO32" i="6" s="1"/>
  <c r="EM33" i="6"/>
  <c r="EP33" i="6" s="1"/>
  <c r="EM34" i="6"/>
  <c r="EO34" i="6" s="1"/>
  <c r="EM35" i="6"/>
  <c r="EP35" i="6" s="1"/>
  <c r="EM36" i="6"/>
  <c r="EO36" i="6" s="1"/>
  <c r="EM37" i="6"/>
  <c r="EP37" i="6" s="1"/>
  <c r="EM38" i="6"/>
  <c r="EO38" i="6" s="1"/>
  <c r="EM39" i="6"/>
  <c r="EP39" i="6" s="1"/>
  <c r="EM40" i="6"/>
  <c r="EO40" i="6" s="1"/>
  <c r="EM41" i="6"/>
  <c r="EP41" i="6" s="1"/>
  <c r="EM42" i="6"/>
  <c r="EO42" i="6" s="1"/>
  <c r="EM43" i="6"/>
  <c r="EP43" i="6" s="1"/>
  <c r="EM44" i="6"/>
  <c r="EN44" i="6" s="1"/>
  <c r="EO44" i="6" s="1"/>
  <c r="EM45" i="6"/>
  <c r="EN45" i="6" s="1"/>
  <c r="EP45" i="6" s="1"/>
  <c r="EM46" i="6"/>
  <c r="EN46" i="6" s="1"/>
  <c r="EO46" i="6" s="1"/>
  <c r="EM47" i="6"/>
  <c r="EM48" i="6"/>
  <c r="EM49" i="6"/>
  <c r="EM50" i="6"/>
  <c r="EM51" i="6"/>
  <c r="EM52" i="6"/>
  <c r="EM53" i="6"/>
  <c r="EM54" i="6"/>
  <c r="EM55" i="6"/>
  <c r="EM56" i="6"/>
  <c r="EM57" i="6"/>
  <c r="EM58" i="6"/>
  <c r="EM59" i="6"/>
  <c r="EM60" i="6"/>
  <c r="EM61" i="6"/>
  <c r="EM62" i="6"/>
  <c r="EM63" i="6"/>
  <c r="EM64" i="6"/>
  <c r="EM65" i="6"/>
  <c r="EM66" i="6"/>
  <c r="EM67" i="6"/>
  <c r="EM68" i="6"/>
  <c r="EA4" i="6"/>
  <c r="EA5" i="6"/>
  <c r="EC5" i="6" s="1"/>
  <c r="EA6" i="6"/>
  <c r="EA7" i="6"/>
  <c r="EC7" i="6" s="1"/>
  <c r="EA8" i="6"/>
  <c r="EA9" i="6"/>
  <c r="EA10" i="6"/>
  <c r="EA11" i="6"/>
  <c r="EC11" i="6" s="1"/>
  <c r="EA12" i="6"/>
  <c r="EA13" i="6"/>
  <c r="EC13" i="6" s="1"/>
  <c r="EA14" i="6"/>
  <c r="EA15" i="6"/>
  <c r="EC15" i="6" s="1"/>
  <c r="EA16" i="6"/>
  <c r="EA17" i="6"/>
  <c r="EC17" i="6" s="1"/>
  <c r="EA18" i="6"/>
  <c r="EA19" i="6"/>
  <c r="EC19" i="6" s="1"/>
  <c r="EA20" i="6"/>
  <c r="EA21" i="6"/>
  <c r="EC21" i="6" s="1"/>
  <c r="EA22" i="6"/>
  <c r="EA23" i="6"/>
  <c r="EC23" i="6" s="1"/>
  <c r="EA24" i="6"/>
  <c r="EB24" i="6" s="1"/>
  <c r="EA25" i="6"/>
  <c r="EC25" i="6" s="1"/>
  <c r="EA26" i="6"/>
  <c r="EA27" i="6"/>
  <c r="EC27" i="6" s="1"/>
  <c r="EA28" i="6"/>
  <c r="EA29" i="6"/>
  <c r="EC29" i="6" s="1"/>
  <c r="EA30" i="6"/>
  <c r="EA31" i="6"/>
  <c r="EC31" i="6" s="1"/>
  <c r="EA32" i="6"/>
  <c r="ED32" i="6" s="1"/>
  <c r="EA33" i="6"/>
  <c r="EC33" i="6" s="1"/>
  <c r="EA34" i="6"/>
  <c r="EB34" i="6" s="1"/>
  <c r="ED34" i="6" s="1"/>
  <c r="EA35" i="6"/>
  <c r="EC35" i="6" s="1"/>
  <c r="EA36" i="6"/>
  <c r="ED36" i="6" s="1"/>
  <c r="EA37" i="6"/>
  <c r="EC37" i="6" s="1"/>
  <c r="EA38" i="6"/>
  <c r="ED38" i="6" s="1"/>
  <c r="EA39" i="6"/>
  <c r="EC39" i="6" s="1"/>
  <c r="EA40" i="6"/>
  <c r="ED40" i="6" s="1"/>
  <c r="EA41" i="6"/>
  <c r="EC41" i="6" s="1"/>
  <c r="EA42" i="6"/>
  <c r="ED42" i="6" s="1"/>
  <c r="EA43" i="6"/>
  <c r="EC43" i="6" s="1"/>
  <c r="EA44" i="6"/>
  <c r="ED44" i="6" s="1"/>
  <c r="EA45" i="6"/>
  <c r="EC45" i="6" s="1"/>
  <c r="EA46" i="6"/>
  <c r="EC46" i="6" s="1"/>
  <c r="EA47" i="6"/>
  <c r="EA48" i="6"/>
  <c r="EA49" i="6"/>
  <c r="EA50" i="6"/>
  <c r="EA51" i="6"/>
  <c r="EA52" i="6"/>
  <c r="EA53" i="6"/>
  <c r="EA54" i="6"/>
  <c r="ED54" i="6" s="1"/>
  <c r="EA55" i="6"/>
  <c r="EA56" i="6"/>
  <c r="ED56" i="6" s="1"/>
  <c r="EA57" i="6"/>
  <c r="EA58" i="6"/>
  <c r="ED58" i="6" s="1"/>
  <c r="EA59" i="6"/>
  <c r="EA60" i="6"/>
  <c r="EC60" i="6" s="1"/>
  <c r="EA61" i="6"/>
  <c r="EA62" i="6"/>
  <c r="EC62" i="6" s="1"/>
  <c r="EA63" i="6"/>
  <c r="EA64" i="6"/>
  <c r="ED64" i="6" s="1"/>
  <c r="EA65" i="6"/>
  <c r="EA66" i="6"/>
  <c r="EA67" i="6"/>
  <c r="EA68" i="6"/>
  <c r="EC68" i="6" s="1"/>
  <c r="EA3" i="6"/>
  <c r="DO4" i="6"/>
  <c r="DO5" i="6"/>
  <c r="DO6" i="6"/>
  <c r="DO7" i="6"/>
  <c r="DO8" i="6"/>
  <c r="DO9" i="6"/>
  <c r="DO10" i="6"/>
  <c r="DP10" i="6" s="1"/>
  <c r="DO11" i="6"/>
  <c r="DP11" i="6" s="1"/>
  <c r="DO12" i="6"/>
  <c r="DP12" i="6" s="1"/>
  <c r="DO13" i="6"/>
  <c r="DP13" i="6" s="1"/>
  <c r="DO14" i="6"/>
  <c r="DO15" i="6"/>
  <c r="DP15" i="6" s="1"/>
  <c r="DO16" i="6"/>
  <c r="DO17" i="6"/>
  <c r="DO18" i="6"/>
  <c r="DO19" i="6"/>
  <c r="DO20" i="6"/>
  <c r="DO21" i="6"/>
  <c r="DO22" i="6"/>
  <c r="DO23" i="6"/>
  <c r="DO24" i="6"/>
  <c r="DO25" i="6"/>
  <c r="DO26" i="6"/>
  <c r="DO27" i="6"/>
  <c r="DO28" i="6"/>
  <c r="DO29" i="6"/>
  <c r="DP29" i="6" s="1"/>
  <c r="DO30" i="6"/>
  <c r="DP30" i="6" s="1"/>
  <c r="DO31" i="6"/>
  <c r="DO32" i="6"/>
  <c r="DR32" i="6" s="1"/>
  <c r="DO33" i="6"/>
  <c r="DQ33" i="6" s="1"/>
  <c r="DO34" i="6"/>
  <c r="DR34" i="6" s="1"/>
  <c r="DO35" i="6"/>
  <c r="DQ35" i="6" s="1"/>
  <c r="DO36" i="6"/>
  <c r="DR36" i="6" s="1"/>
  <c r="DO37" i="6"/>
  <c r="DP37" i="6" s="1"/>
  <c r="DQ37" i="6" s="1"/>
  <c r="DO38" i="6"/>
  <c r="DP38" i="6" s="1"/>
  <c r="DR38" i="6" s="1"/>
  <c r="DO39" i="6"/>
  <c r="DP39" i="6" s="1"/>
  <c r="DQ39" i="6" s="1"/>
  <c r="DO40" i="6"/>
  <c r="DP40" i="6" s="1"/>
  <c r="DR40" i="6" s="1"/>
  <c r="DO41" i="6"/>
  <c r="DP41" i="6" s="1"/>
  <c r="DQ41" i="6" s="1"/>
  <c r="DO42" i="6"/>
  <c r="DP42" i="6" s="1"/>
  <c r="DR42" i="6" s="1"/>
  <c r="DO43" i="6"/>
  <c r="DP43" i="6" s="1"/>
  <c r="DQ43" i="6" s="1"/>
  <c r="DO44" i="6"/>
  <c r="DR44" i="6" s="1"/>
  <c r="DO45" i="6"/>
  <c r="DQ45" i="6" s="1"/>
  <c r="DO46" i="6"/>
  <c r="DP46" i="6" s="1"/>
  <c r="DQ46" i="6" s="1"/>
  <c r="DO47" i="6"/>
  <c r="DO48" i="6"/>
  <c r="DR48" i="6" s="1"/>
  <c r="DO49" i="6"/>
  <c r="DO50" i="6"/>
  <c r="DQ50" i="6" s="1"/>
  <c r="DO51" i="6"/>
  <c r="DO52" i="6"/>
  <c r="DQ52" i="6" s="1"/>
  <c r="DO53" i="6"/>
  <c r="DO54" i="6"/>
  <c r="DQ54" i="6" s="1"/>
  <c r="DO55" i="6"/>
  <c r="DO56" i="6"/>
  <c r="DQ56" i="6" s="1"/>
  <c r="DO57" i="6"/>
  <c r="DO58" i="6"/>
  <c r="DR58" i="6" s="1"/>
  <c r="DO59" i="6"/>
  <c r="DO60" i="6"/>
  <c r="DR60" i="6" s="1"/>
  <c r="DO61" i="6"/>
  <c r="DO62" i="6"/>
  <c r="DR62" i="6" s="1"/>
  <c r="DO63" i="6"/>
  <c r="DO64" i="6"/>
  <c r="DO65" i="6"/>
  <c r="DO66" i="6"/>
  <c r="DO67" i="6"/>
  <c r="DO68" i="6"/>
  <c r="DP68" i="6" s="1"/>
  <c r="DO3" i="6"/>
  <c r="DR3" i="6" s="1"/>
  <c r="EO67" i="6" l="1"/>
  <c r="EP67" i="6"/>
  <c r="EO65" i="6"/>
  <c r="EP65" i="6"/>
  <c r="EO63" i="6"/>
  <c r="EP63" i="6"/>
  <c r="EO61" i="6"/>
  <c r="EP61" i="6"/>
  <c r="EO59" i="6"/>
  <c r="EP59" i="6"/>
  <c r="EO57" i="6"/>
  <c r="EP57" i="6"/>
  <c r="EO55" i="6"/>
  <c r="EP55" i="6"/>
  <c r="EO53" i="6"/>
  <c r="EP53" i="6"/>
  <c r="EO51" i="6"/>
  <c r="EP51" i="6"/>
  <c r="EO49" i="6"/>
  <c r="EP49" i="6"/>
  <c r="EO47" i="6"/>
  <c r="EP47" i="6"/>
  <c r="EP68" i="6"/>
  <c r="EO68" i="6"/>
  <c r="EP66" i="6"/>
  <c r="EO66" i="6"/>
  <c r="EP64" i="6"/>
  <c r="EO64" i="6"/>
  <c r="EP62" i="6"/>
  <c r="EO62" i="6"/>
  <c r="EP60" i="6"/>
  <c r="EO60" i="6"/>
  <c r="EP58" i="6"/>
  <c r="EO58" i="6"/>
  <c r="EP56" i="6"/>
  <c r="EO56" i="6"/>
  <c r="EP54" i="6"/>
  <c r="EO54" i="6"/>
  <c r="EP52" i="6"/>
  <c r="EO52" i="6"/>
  <c r="EP50" i="6"/>
  <c r="EO50" i="6"/>
  <c r="EP48" i="6"/>
  <c r="EO48" i="6"/>
  <c r="EP46" i="6"/>
  <c r="EQ46" i="6" s="1"/>
  <c r="EO45" i="6"/>
  <c r="EQ45" i="6" s="1"/>
  <c r="EP44" i="6"/>
  <c r="EQ44" i="6" s="1"/>
  <c r="EO43" i="6"/>
  <c r="EQ43" i="6" s="1"/>
  <c r="EP42" i="6"/>
  <c r="EQ42" i="6" s="1"/>
  <c r="EO41" i="6"/>
  <c r="EQ41" i="6" s="1"/>
  <c r="EP40" i="6"/>
  <c r="EQ40" i="6" s="1"/>
  <c r="EO39" i="6"/>
  <c r="EQ39" i="6" s="1"/>
  <c r="EP38" i="6"/>
  <c r="EQ38" i="6" s="1"/>
  <c r="EO37" i="6"/>
  <c r="EQ37" i="6" s="1"/>
  <c r="EP36" i="6"/>
  <c r="EQ36" i="6" s="1"/>
  <c r="EO35" i="6"/>
  <c r="EQ35" i="6" s="1"/>
  <c r="EP34" i="6"/>
  <c r="EQ34" i="6" s="1"/>
  <c r="EO33" i="6"/>
  <c r="EQ33" i="6" s="1"/>
  <c r="EP32" i="6"/>
  <c r="EQ32" i="6" s="1"/>
  <c r="EO31" i="6"/>
  <c r="EQ31" i="6" s="1"/>
  <c r="EP30" i="6"/>
  <c r="EQ30" i="6" s="1"/>
  <c r="EO29" i="6"/>
  <c r="EQ29" i="6" s="1"/>
  <c r="EP28" i="6"/>
  <c r="EQ28" i="6" s="1"/>
  <c r="EO27" i="6"/>
  <c r="EQ27" i="6" s="1"/>
  <c r="EP26" i="6"/>
  <c r="EQ26" i="6" s="1"/>
  <c r="EO25" i="6"/>
  <c r="EQ25" i="6" s="1"/>
  <c r="EP24" i="6"/>
  <c r="EQ24" i="6" s="1"/>
  <c r="EO23" i="6"/>
  <c r="EQ23" i="6" s="1"/>
  <c r="EP22" i="6"/>
  <c r="EQ22" i="6" s="1"/>
  <c r="EO21" i="6"/>
  <c r="EQ21" i="6" s="1"/>
  <c r="EP20" i="6"/>
  <c r="EQ20" i="6" s="1"/>
  <c r="EO19" i="6"/>
  <c r="EQ19" i="6" s="1"/>
  <c r="EP18" i="6"/>
  <c r="EQ18" i="6" s="1"/>
  <c r="EO17" i="6"/>
  <c r="EQ17" i="6" s="1"/>
  <c r="EP16" i="6"/>
  <c r="EQ16" i="6" s="1"/>
  <c r="EO15" i="6"/>
  <c r="EQ15" i="6" s="1"/>
  <c r="EP14" i="6"/>
  <c r="EQ14" i="6" s="1"/>
  <c r="EO13" i="6"/>
  <c r="EQ13" i="6" s="1"/>
  <c r="EP12" i="6"/>
  <c r="EQ12" i="6" s="1"/>
  <c r="EO11" i="6"/>
  <c r="EQ11" i="6" s="1"/>
  <c r="EP10" i="6"/>
  <c r="EQ10" i="6" s="1"/>
  <c r="EO9" i="6"/>
  <c r="EQ9" i="6" s="1"/>
  <c r="EP8" i="6"/>
  <c r="EQ8" i="6" s="1"/>
  <c r="EO7" i="6"/>
  <c r="EQ7" i="6" s="1"/>
  <c r="EP6" i="6"/>
  <c r="EQ6" i="6" s="1"/>
  <c r="EO5" i="6"/>
  <c r="EQ5" i="6" s="1"/>
  <c r="EP4" i="6"/>
  <c r="EQ4" i="6" s="1"/>
  <c r="ED46" i="6"/>
  <c r="EE46" i="6" s="1"/>
  <c r="ED5" i="6"/>
  <c r="EE5" i="6" s="1"/>
  <c r="EC3" i="6"/>
  <c r="ED3" i="6"/>
  <c r="EC52" i="6"/>
  <c r="ED52" i="6"/>
  <c r="EC50" i="6"/>
  <c r="ED50" i="6"/>
  <c r="EC48" i="6"/>
  <c r="ED48" i="6"/>
  <c r="EC66" i="6"/>
  <c r="ED66" i="6"/>
  <c r="EC9" i="6"/>
  <c r="ED9" i="6"/>
  <c r="ED31" i="6"/>
  <c r="EE31" i="6" s="1"/>
  <c r="ED29" i="6"/>
  <c r="EE29" i="6" s="1"/>
  <c r="ED27" i="6"/>
  <c r="EE27" i="6" s="1"/>
  <c r="ED25" i="6"/>
  <c r="EE25" i="6" s="1"/>
  <c r="ED23" i="6"/>
  <c r="EE23" i="6" s="1"/>
  <c r="ED21" i="6"/>
  <c r="EE21" i="6" s="1"/>
  <c r="ED19" i="6"/>
  <c r="EE19" i="6" s="1"/>
  <c r="ED17" i="6"/>
  <c r="EE17" i="6" s="1"/>
  <c r="ED15" i="6"/>
  <c r="EE15" i="6" s="1"/>
  <c r="ED13" i="6"/>
  <c r="EE13" i="6" s="1"/>
  <c r="ED11" i="6"/>
  <c r="EE11" i="6" s="1"/>
  <c r="ED7" i="6"/>
  <c r="EE7" i="6" s="1"/>
  <c r="EC63" i="6"/>
  <c r="ED63" i="6"/>
  <c r="ED59" i="6"/>
  <c r="EC59" i="6"/>
  <c r="ED55" i="6"/>
  <c r="EC55" i="6"/>
  <c r="EC67" i="6"/>
  <c r="ED67" i="6"/>
  <c r="ED65" i="6"/>
  <c r="EC65" i="6"/>
  <c r="EC61" i="6"/>
  <c r="ED61" i="6"/>
  <c r="ED57" i="6"/>
  <c r="EC57" i="6"/>
  <c r="EC53" i="6"/>
  <c r="ED53" i="6"/>
  <c r="EC51" i="6"/>
  <c r="ED51" i="6"/>
  <c r="EC49" i="6"/>
  <c r="ED49" i="6"/>
  <c r="EC47" i="6"/>
  <c r="ED47" i="6"/>
  <c r="ED68" i="6"/>
  <c r="EE68" i="6" s="1"/>
  <c r="ED62" i="6"/>
  <c r="EE62" i="6" s="1"/>
  <c r="ED60" i="6"/>
  <c r="EE60" i="6" s="1"/>
  <c r="EC64" i="6"/>
  <c r="EE64" i="6" s="1"/>
  <c r="EC58" i="6"/>
  <c r="EE58" i="6" s="1"/>
  <c r="EC56" i="6"/>
  <c r="EE56" i="6" s="1"/>
  <c r="EC54" i="6"/>
  <c r="EE54" i="6" s="1"/>
  <c r="ED45" i="6"/>
  <c r="EE45" i="6" s="1"/>
  <c r="EC44" i="6"/>
  <c r="EE44" i="6" s="1"/>
  <c r="ED43" i="6"/>
  <c r="EE43" i="6" s="1"/>
  <c r="EC42" i="6"/>
  <c r="EE42" i="6" s="1"/>
  <c r="ED41" i="6"/>
  <c r="EE41" i="6" s="1"/>
  <c r="EC40" i="6"/>
  <c r="EE40" i="6" s="1"/>
  <c r="ED39" i="6"/>
  <c r="EE39" i="6" s="1"/>
  <c r="EC38" i="6"/>
  <c r="EE38" i="6" s="1"/>
  <c r="ED37" i="6"/>
  <c r="EE37" i="6" s="1"/>
  <c r="EC36" i="6"/>
  <c r="EE36" i="6" s="1"/>
  <c r="ED35" i="6"/>
  <c r="EE35" i="6" s="1"/>
  <c r="EC34" i="6"/>
  <c r="EE34" i="6" s="1"/>
  <c r="ED33" i="6"/>
  <c r="EE33" i="6" s="1"/>
  <c r="EC32" i="6"/>
  <c r="EE32" i="6" s="1"/>
  <c r="EC30" i="6"/>
  <c r="ED30" i="6"/>
  <c r="EC28" i="6"/>
  <c r="ED28" i="6"/>
  <c r="EC26" i="6"/>
  <c r="ED26" i="6"/>
  <c r="EC24" i="6"/>
  <c r="ED24" i="6"/>
  <c r="EC22" i="6"/>
  <c r="ED22" i="6"/>
  <c r="EC20" i="6"/>
  <c r="ED20" i="6"/>
  <c r="EC18" i="6"/>
  <c r="ED18" i="6"/>
  <c r="EC16" i="6"/>
  <c r="ED16" i="6"/>
  <c r="EC14" i="6"/>
  <c r="ED14" i="6"/>
  <c r="EC12" i="6"/>
  <c r="ED12" i="6"/>
  <c r="EC10" i="6"/>
  <c r="ED10" i="6"/>
  <c r="EC8" i="6"/>
  <c r="ED8" i="6"/>
  <c r="EC6" i="6"/>
  <c r="ED6" i="6"/>
  <c r="EC4" i="6"/>
  <c r="ED4" i="6"/>
  <c r="DQ31" i="6"/>
  <c r="DR31" i="6"/>
  <c r="DQ29" i="6"/>
  <c r="DR29" i="6"/>
  <c r="DQ27" i="6"/>
  <c r="DR27" i="6"/>
  <c r="DQ25" i="6"/>
  <c r="DR25" i="6"/>
  <c r="DQ23" i="6"/>
  <c r="DR23" i="6"/>
  <c r="DQ21" i="6"/>
  <c r="DR21" i="6"/>
  <c r="DQ19" i="6"/>
  <c r="DR19" i="6"/>
  <c r="DQ17" i="6"/>
  <c r="DR17" i="6"/>
  <c r="DQ15" i="6"/>
  <c r="DR15" i="6"/>
  <c r="DQ13" i="6"/>
  <c r="DR13" i="6"/>
  <c r="DQ11" i="6"/>
  <c r="DR11" i="6"/>
  <c r="DQ9" i="6"/>
  <c r="DR9" i="6"/>
  <c r="DQ7" i="6"/>
  <c r="DR7" i="6"/>
  <c r="DQ5" i="6"/>
  <c r="DR5" i="6"/>
  <c r="DQ68" i="6"/>
  <c r="DR68" i="6"/>
  <c r="DQ66" i="6"/>
  <c r="DR66" i="6"/>
  <c r="DQ64" i="6"/>
  <c r="DR64" i="6"/>
  <c r="DQ3" i="6"/>
  <c r="DS3" i="6" s="1"/>
  <c r="DR56" i="6"/>
  <c r="DS56" i="6" s="1"/>
  <c r="DR54" i="6"/>
  <c r="DS54" i="6" s="1"/>
  <c r="DR67" i="6"/>
  <c r="DQ67" i="6"/>
  <c r="DR63" i="6"/>
  <c r="DQ63" i="6"/>
  <c r="DQ59" i="6"/>
  <c r="DR59" i="6"/>
  <c r="DQ51" i="6"/>
  <c r="DR51" i="6"/>
  <c r="DQ61" i="6"/>
  <c r="DR61" i="6"/>
  <c r="DR57" i="6"/>
  <c r="DQ57" i="6"/>
  <c r="DR55" i="6"/>
  <c r="DQ55" i="6"/>
  <c r="DQ53" i="6"/>
  <c r="DR53" i="6"/>
  <c r="DR49" i="6"/>
  <c r="DQ49" i="6"/>
  <c r="DQ65" i="6"/>
  <c r="DR65" i="6"/>
  <c r="DQ47" i="6"/>
  <c r="DR47" i="6"/>
  <c r="DR52" i="6"/>
  <c r="DS52" i="6" s="1"/>
  <c r="DR50" i="6"/>
  <c r="DS50" i="6" s="1"/>
  <c r="DR46" i="6"/>
  <c r="DS46" i="6" s="1"/>
  <c r="DQ62" i="6"/>
  <c r="DS62" i="6" s="1"/>
  <c r="DQ60" i="6"/>
  <c r="DS60" i="6" s="1"/>
  <c r="DQ58" i="6"/>
  <c r="DS58" i="6" s="1"/>
  <c r="DQ48" i="6"/>
  <c r="DS48" i="6" s="1"/>
  <c r="DR45" i="6"/>
  <c r="DS45" i="6" s="1"/>
  <c r="DQ44" i="6"/>
  <c r="DS44" i="6" s="1"/>
  <c r="DR43" i="6"/>
  <c r="DS43" i="6" s="1"/>
  <c r="DQ42" i="6"/>
  <c r="DS42" i="6" s="1"/>
  <c r="DR41" i="6"/>
  <c r="DS41" i="6" s="1"/>
  <c r="DQ40" i="6"/>
  <c r="DS40" i="6" s="1"/>
  <c r="DR39" i="6"/>
  <c r="DS39" i="6" s="1"/>
  <c r="DQ38" i="6"/>
  <c r="DS38" i="6" s="1"/>
  <c r="DR37" i="6"/>
  <c r="DS37" i="6" s="1"/>
  <c r="DQ36" i="6"/>
  <c r="DS36" i="6" s="1"/>
  <c r="DR35" i="6"/>
  <c r="DS35" i="6" s="1"/>
  <c r="DQ34" i="6"/>
  <c r="DS34" i="6" s="1"/>
  <c r="DR33" i="6"/>
  <c r="DS33" i="6" s="1"/>
  <c r="DQ32" i="6"/>
  <c r="DS32" i="6" s="1"/>
  <c r="DQ30" i="6"/>
  <c r="DR30" i="6"/>
  <c r="DQ28" i="6"/>
  <c r="DR28" i="6"/>
  <c r="DQ26" i="6"/>
  <c r="DR26" i="6"/>
  <c r="DQ24" i="6"/>
  <c r="DR24" i="6"/>
  <c r="DQ22" i="6"/>
  <c r="DR22" i="6"/>
  <c r="DQ20" i="6"/>
  <c r="DR20" i="6"/>
  <c r="DQ18" i="6"/>
  <c r="DR18" i="6"/>
  <c r="DQ16" i="6"/>
  <c r="DR16" i="6"/>
  <c r="DQ14" i="6"/>
  <c r="DR14" i="6"/>
  <c r="DQ12" i="6"/>
  <c r="DR12" i="6"/>
  <c r="DQ10" i="6"/>
  <c r="DR10" i="6"/>
  <c r="DQ8" i="6"/>
  <c r="DR8" i="6"/>
  <c r="DQ6" i="6"/>
  <c r="DR6" i="6"/>
  <c r="DQ4" i="6"/>
  <c r="DR4" i="6"/>
  <c r="EE9" i="6" l="1"/>
  <c r="EQ47" i="6"/>
  <c r="EQ49" i="6"/>
  <c r="EQ51" i="6"/>
  <c r="EQ53" i="6"/>
  <c r="EQ55" i="6"/>
  <c r="EQ57" i="6"/>
  <c r="EQ59" i="6"/>
  <c r="EQ61" i="6"/>
  <c r="EQ63" i="6"/>
  <c r="EQ65" i="6"/>
  <c r="EQ67" i="6"/>
  <c r="EQ48" i="6"/>
  <c r="EQ50" i="6"/>
  <c r="EQ52" i="6"/>
  <c r="EQ54" i="6"/>
  <c r="EQ56" i="6"/>
  <c r="EQ58" i="6"/>
  <c r="EQ60" i="6"/>
  <c r="EQ62" i="6"/>
  <c r="EQ64" i="6"/>
  <c r="EQ66" i="6"/>
  <c r="EQ68" i="6"/>
  <c r="EE63" i="6"/>
  <c r="EE66" i="6"/>
  <c r="EE48" i="6"/>
  <c r="EE50" i="6"/>
  <c r="EE52" i="6"/>
  <c r="EE3" i="6"/>
  <c r="ED69" i="6"/>
  <c r="EE4" i="6"/>
  <c r="EE6" i="6"/>
  <c r="EE8" i="6"/>
  <c r="EE10" i="6"/>
  <c r="EE12" i="6"/>
  <c r="EE14" i="6"/>
  <c r="EE16" i="6"/>
  <c r="EE18" i="6"/>
  <c r="EE20" i="6"/>
  <c r="EE22" i="6"/>
  <c r="EE24" i="6"/>
  <c r="EE26" i="6"/>
  <c r="EE28" i="6"/>
  <c r="EE30" i="6"/>
  <c r="EE65" i="6"/>
  <c r="EE55" i="6"/>
  <c r="EE47" i="6"/>
  <c r="EE49" i="6"/>
  <c r="EE51" i="6"/>
  <c r="EE53" i="6"/>
  <c r="EE57" i="6"/>
  <c r="EE61" i="6"/>
  <c r="EE67" i="6"/>
  <c r="EE59" i="6"/>
  <c r="DS55" i="6"/>
  <c r="DS57" i="6"/>
  <c r="DS64" i="6"/>
  <c r="DS66" i="6"/>
  <c r="DS68" i="6"/>
  <c r="DS5" i="6"/>
  <c r="DS7" i="6"/>
  <c r="DS9" i="6"/>
  <c r="DS11" i="6"/>
  <c r="DS13" i="6"/>
  <c r="DS15" i="6"/>
  <c r="DS17" i="6"/>
  <c r="DS19" i="6"/>
  <c r="DS21" i="6"/>
  <c r="DS23" i="6"/>
  <c r="DS25" i="6"/>
  <c r="DS27" i="6"/>
  <c r="DS29" i="6"/>
  <c r="DS31" i="6"/>
  <c r="DR69" i="6"/>
  <c r="DS59" i="6"/>
  <c r="DS4" i="6"/>
  <c r="DS6" i="6"/>
  <c r="DS8" i="6"/>
  <c r="DS10" i="6"/>
  <c r="DS12" i="6"/>
  <c r="DS14" i="6"/>
  <c r="DS16" i="6"/>
  <c r="DS18" i="6"/>
  <c r="DS20" i="6"/>
  <c r="DS22" i="6"/>
  <c r="DS24" i="6"/>
  <c r="DS26" i="6"/>
  <c r="DS28" i="6"/>
  <c r="DS30" i="6"/>
  <c r="DS47" i="6"/>
  <c r="DS65" i="6"/>
  <c r="DS49" i="6"/>
  <c r="DS53" i="6"/>
  <c r="DS61" i="6"/>
  <c r="DS51" i="6"/>
  <c r="DS63" i="6"/>
  <c r="DS67" i="6"/>
  <c r="DC4" i="6" l="1"/>
  <c r="DC5" i="6"/>
  <c r="DE5" i="6" s="1"/>
  <c r="DC6" i="6"/>
  <c r="DC7" i="6"/>
  <c r="DE7" i="6" s="1"/>
  <c r="DC8" i="6"/>
  <c r="DC9" i="6"/>
  <c r="DE9" i="6" s="1"/>
  <c r="DC10" i="6"/>
  <c r="DC11" i="6"/>
  <c r="DE11" i="6" s="1"/>
  <c r="DC12" i="6"/>
  <c r="DC13" i="6"/>
  <c r="DE13" i="6" s="1"/>
  <c r="DC14" i="6"/>
  <c r="DC15" i="6"/>
  <c r="DE15" i="6" s="1"/>
  <c r="DC16" i="6"/>
  <c r="DC17" i="6"/>
  <c r="DD17" i="6" s="1"/>
  <c r="DE17" i="6" s="1"/>
  <c r="DC18" i="6"/>
  <c r="DC19" i="6"/>
  <c r="DE19" i="6" s="1"/>
  <c r="DC20" i="6"/>
  <c r="DC21" i="6"/>
  <c r="DE21" i="6" s="1"/>
  <c r="DC22" i="6"/>
  <c r="DC23" i="6"/>
  <c r="DE23" i="6" s="1"/>
  <c r="DC24" i="6"/>
  <c r="DC25" i="6"/>
  <c r="DE25" i="6" s="1"/>
  <c r="DC26" i="6"/>
  <c r="DC27" i="6"/>
  <c r="DE27" i="6" s="1"/>
  <c r="DC28" i="6"/>
  <c r="DC29" i="6"/>
  <c r="DE29" i="6" s="1"/>
  <c r="DC30" i="6"/>
  <c r="DC31" i="6"/>
  <c r="DE31" i="6" s="1"/>
  <c r="DC32" i="6"/>
  <c r="DF32" i="6" s="1"/>
  <c r="DC33" i="6"/>
  <c r="DD33" i="6" s="1"/>
  <c r="DE33" i="6" s="1"/>
  <c r="DC34" i="6"/>
  <c r="DD34" i="6" s="1"/>
  <c r="DF34" i="6" s="1"/>
  <c r="DC35" i="6"/>
  <c r="DE35" i="6" s="1"/>
  <c r="DC36" i="6"/>
  <c r="DF36" i="6" s="1"/>
  <c r="DC37" i="6"/>
  <c r="DE37" i="6" s="1"/>
  <c r="DC38" i="6"/>
  <c r="DF38" i="6" s="1"/>
  <c r="DC39" i="6"/>
  <c r="DE39" i="6" s="1"/>
  <c r="DC40" i="6"/>
  <c r="DF40" i="6" s="1"/>
  <c r="DC41" i="6"/>
  <c r="DE41" i="6" s="1"/>
  <c r="DC42" i="6"/>
  <c r="DF42" i="6" s="1"/>
  <c r="DC43" i="6"/>
  <c r="DE43" i="6" s="1"/>
  <c r="DC44" i="6"/>
  <c r="DF44" i="6" s="1"/>
  <c r="DC45" i="6"/>
  <c r="DE45" i="6" s="1"/>
  <c r="DC46" i="6"/>
  <c r="DF46" i="6" s="1"/>
  <c r="DC47" i="6"/>
  <c r="DD47" i="6" s="1"/>
  <c r="DC48" i="6"/>
  <c r="DD48" i="6" s="1"/>
  <c r="DE48" i="6" s="1"/>
  <c r="DC49" i="6"/>
  <c r="DD49" i="6" s="1"/>
  <c r="DC50" i="6"/>
  <c r="DD50" i="6" s="1"/>
  <c r="DF50" i="6" s="1"/>
  <c r="DC51" i="6"/>
  <c r="DD51" i="6" s="1"/>
  <c r="DC52" i="6"/>
  <c r="DD52" i="6" s="1"/>
  <c r="DF52" i="6" s="1"/>
  <c r="DC53" i="6"/>
  <c r="DD53" i="6" s="1"/>
  <c r="DC54" i="6"/>
  <c r="DD54" i="6" s="1"/>
  <c r="DF54" i="6" s="1"/>
  <c r="DC55" i="6"/>
  <c r="DC56" i="6"/>
  <c r="DD56" i="6" s="1"/>
  <c r="DF56" i="6" s="1"/>
  <c r="DC57" i="6"/>
  <c r="DD57" i="6" s="1"/>
  <c r="DC58" i="6"/>
  <c r="DD58" i="6" s="1"/>
  <c r="DE58" i="6" s="1"/>
  <c r="DC59" i="6"/>
  <c r="DD59" i="6" s="1"/>
  <c r="DC60" i="6"/>
  <c r="DD60" i="6" s="1"/>
  <c r="DE60" i="6" s="1"/>
  <c r="DC61" i="6"/>
  <c r="DC62" i="6"/>
  <c r="DE62" i="6" s="1"/>
  <c r="DC63" i="6"/>
  <c r="DC64" i="6"/>
  <c r="DE64" i="6" s="1"/>
  <c r="DC65" i="6"/>
  <c r="DC66" i="6"/>
  <c r="DE66" i="6" s="1"/>
  <c r="DC67" i="6"/>
  <c r="DC68" i="6"/>
  <c r="DE68" i="6" s="1"/>
  <c r="DF60" i="6" l="1"/>
  <c r="DG60" i="6" s="1"/>
  <c r="DF31" i="6"/>
  <c r="DG31" i="6" s="1"/>
  <c r="DF29" i="6"/>
  <c r="DF27" i="6"/>
  <c r="DG27" i="6" s="1"/>
  <c r="DF25" i="6"/>
  <c r="DG25" i="6" s="1"/>
  <c r="DF23" i="6"/>
  <c r="DG23" i="6" s="1"/>
  <c r="DF21" i="6"/>
  <c r="DG21" i="6" s="1"/>
  <c r="DF19" i="6"/>
  <c r="DG19" i="6" s="1"/>
  <c r="DF17" i="6"/>
  <c r="DG17" i="6" s="1"/>
  <c r="DF15" i="6"/>
  <c r="DG15" i="6" s="1"/>
  <c r="DF13" i="6"/>
  <c r="DG13" i="6" s="1"/>
  <c r="DF11" i="6"/>
  <c r="DG11" i="6" s="1"/>
  <c r="DF9" i="6"/>
  <c r="DG9" i="6" s="1"/>
  <c r="DF7" i="6"/>
  <c r="DG7" i="6" s="1"/>
  <c r="DF5" i="6"/>
  <c r="DG5" i="6" s="1"/>
  <c r="DE65" i="6"/>
  <c r="DF65" i="6"/>
  <c r="DE55" i="6"/>
  <c r="DF55" i="6"/>
  <c r="DE51" i="6"/>
  <c r="DF51" i="6"/>
  <c r="DE67" i="6"/>
  <c r="DF67" i="6"/>
  <c r="DE63" i="6"/>
  <c r="DF63" i="6"/>
  <c r="DF57" i="6"/>
  <c r="DE57" i="6"/>
  <c r="DE53" i="6"/>
  <c r="DF53" i="6"/>
  <c r="DE49" i="6"/>
  <c r="DF49" i="6"/>
  <c r="DF61" i="6"/>
  <c r="DE61" i="6"/>
  <c r="DE59" i="6"/>
  <c r="DF59" i="6"/>
  <c r="DF47" i="6"/>
  <c r="DE47" i="6"/>
  <c r="DF68" i="6"/>
  <c r="DG68" i="6" s="1"/>
  <c r="DF66" i="6"/>
  <c r="DG66" i="6" s="1"/>
  <c r="DF64" i="6"/>
  <c r="DG64" i="6" s="1"/>
  <c r="DF62" i="6"/>
  <c r="DG62" i="6" s="1"/>
  <c r="DF58" i="6"/>
  <c r="DG58" i="6" s="1"/>
  <c r="DF48" i="6"/>
  <c r="DG48" i="6" s="1"/>
  <c r="DE56" i="6"/>
  <c r="DG56" i="6" s="1"/>
  <c r="DE54" i="6"/>
  <c r="DG54" i="6" s="1"/>
  <c r="DE52" i="6"/>
  <c r="DG52" i="6" s="1"/>
  <c r="DE50" i="6"/>
  <c r="DG50" i="6" s="1"/>
  <c r="DE46" i="6"/>
  <c r="DG46" i="6" s="1"/>
  <c r="DF45" i="6"/>
  <c r="DG45" i="6" s="1"/>
  <c r="DE44" i="6"/>
  <c r="DG44" i="6" s="1"/>
  <c r="DF43" i="6"/>
  <c r="DG43" i="6" s="1"/>
  <c r="DE42" i="6"/>
  <c r="DG42" i="6" s="1"/>
  <c r="DF41" i="6"/>
  <c r="DG41" i="6" s="1"/>
  <c r="DE40" i="6"/>
  <c r="DG40" i="6" s="1"/>
  <c r="DF39" i="6"/>
  <c r="DG39" i="6" s="1"/>
  <c r="DE38" i="6"/>
  <c r="DG38" i="6" s="1"/>
  <c r="DF37" i="6"/>
  <c r="DG37" i="6" s="1"/>
  <c r="DE36" i="6"/>
  <c r="DG36" i="6" s="1"/>
  <c r="DF35" i="6"/>
  <c r="DG35" i="6" s="1"/>
  <c r="DE34" i="6"/>
  <c r="DG34" i="6" s="1"/>
  <c r="DF33" i="6"/>
  <c r="DG33" i="6" s="1"/>
  <c r="DE32" i="6"/>
  <c r="DG32" i="6" s="1"/>
  <c r="DG29" i="6"/>
  <c r="DE30" i="6"/>
  <c r="DF30" i="6"/>
  <c r="DE28" i="6"/>
  <c r="DF28" i="6"/>
  <c r="DE26" i="6"/>
  <c r="DF26" i="6"/>
  <c r="DE24" i="6"/>
  <c r="DF24" i="6"/>
  <c r="DE22" i="6"/>
  <c r="DF22" i="6"/>
  <c r="DE20" i="6"/>
  <c r="DF20" i="6"/>
  <c r="DE18" i="6"/>
  <c r="DF18" i="6"/>
  <c r="DE16" i="6"/>
  <c r="DF16" i="6"/>
  <c r="DE14" i="6"/>
  <c r="DF14" i="6"/>
  <c r="DE12" i="6"/>
  <c r="DF12" i="6"/>
  <c r="DE10" i="6"/>
  <c r="DF10" i="6"/>
  <c r="DE8" i="6"/>
  <c r="DF8" i="6"/>
  <c r="DE6" i="6"/>
  <c r="DF6" i="6"/>
  <c r="DE4" i="6"/>
  <c r="DF4" i="6"/>
  <c r="DG57" i="6" l="1"/>
  <c r="DG63" i="6"/>
  <c r="DG67" i="6"/>
  <c r="DG51" i="6"/>
  <c r="DG55" i="6"/>
  <c r="DG61" i="6"/>
  <c r="DG53" i="6"/>
  <c r="DG4" i="6"/>
  <c r="DG6" i="6"/>
  <c r="DG8" i="6"/>
  <c r="DG10" i="6"/>
  <c r="DG12" i="6"/>
  <c r="DG14" i="6"/>
  <c r="DG16" i="6"/>
  <c r="DG18" i="6"/>
  <c r="DG20" i="6"/>
  <c r="DG22" i="6"/>
  <c r="DG24" i="6"/>
  <c r="DG26" i="6"/>
  <c r="DG28" i="6"/>
  <c r="DG30" i="6"/>
  <c r="DG47" i="6"/>
  <c r="DG59" i="6"/>
  <c r="DG49" i="6"/>
  <c r="DG65" i="6"/>
  <c r="DC3" i="6" l="1"/>
  <c r="DF3" i="6" l="1"/>
  <c r="DE3" i="6"/>
  <c r="DG3" i="6" l="1"/>
  <c r="DG69" i="6" s="1"/>
  <c r="DF69" i="6"/>
  <c r="CQ4" i="6" l="1"/>
  <c r="CQ5" i="6"/>
  <c r="CS5" i="6" s="1"/>
  <c r="CQ6" i="6"/>
  <c r="CQ7" i="6"/>
  <c r="CS7" i="6" s="1"/>
  <c r="CQ8" i="6"/>
  <c r="CQ9" i="6"/>
  <c r="CS9" i="6" s="1"/>
  <c r="CQ10" i="6"/>
  <c r="CQ11" i="6"/>
  <c r="CR11" i="6" s="1"/>
  <c r="CS11" i="6" s="1"/>
  <c r="CQ12" i="6"/>
  <c r="CR12" i="6" s="1"/>
  <c r="CQ13" i="6"/>
  <c r="CS13" i="6" s="1"/>
  <c r="CQ14" i="6"/>
  <c r="CQ15" i="6"/>
  <c r="CS15" i="6" s="1"/>
  <c r="CQ16" i="6"/>
  <c r="CQ17" i="6"/>
  <c r="CS17" i="6" s="1"/>
  <c r="CQ18" i="6"/>
  <c r="CQ19" i="6"/>
  <c r="CS19" i="6" s="1"/>
  <c r="CQ20" i="6"/>
  <c r="CQ21" i="6"/>
  <c r="CS21" i="6" s="1"/>
  <c r="CQ22" i="6"/>
  <c r="CQ23" i="6"/>
  <c r="CS23" i="6" s="1"/>
  <c r="CQ24" i="6"/>
  <c r="CQ25" i="6"/>
  <c r="CS25" i="6" s="1"/>
  <c r="CQ26" i="6"/>
  <c r="CQ27" i="6"/>
  <c r="CS27" i="6" s="1"/>
  <c r="CQ28" i="6"/>
  <c r="CR29" i="6"/>
  <c r="CS29" i="6" s="1"/>
  <c r="CQ30" i="6"/>
  <c r="CT30" i="6" s="1"/>
  <c r="CQ31" i="6"/>
  <c r="CS31" i="6" s="1"/>
  <c r="CQ32" i="6"/>
  <c r="CT32" i="6" s="1"/>
  <c r="CQ33" i="6"/>
  <c r="CS33" i="6" s="1"/>
  <c r="CQ34" i="6"/>
  <c r="CT34" i="6" s="1"/>
  <c r="CQ35" i="6"/>
  <c r="CS35" i="6" s="1"/>
  <c r="CQ36" i="6"/>
  <c r="CT36" i="6" s="1"/>
  <c r="CQ37" i="6"/>
  <c r="CS37" i="6" s="1"/>
  <c r="CQ38" i="6"/>
  <c r="CT38" i="6" s="1"/>
  <c r="CQ39" i="6"/>
  <c r="CS39" i="6" s="1"/>
  <c r="CQ40" i="6"/>
  <c r="CT40" i="6" s="1"/>
  <c r="CQ41" i="6"/>
  <c r="CS41" i="6" s="1"/>
  <c r="CQ42" i="6"/>
  <c r="CT42" i="6" s="1"/>
  <c r="CQ43" i="6"/>
  <c r="CS43" i="6" s="1"/>
  <c r="CQ44" i="6"/>
  <c r="CT44" i="6" s="1"/>
  <c r="CQ45" i="6"/>
  <c r="CS45" i="6" s="1"/>
  <c r="CQ46" i="6"/>
  <c r="CS46" i="6" s="1"/>
  <c r="CQ47" i="6"/>
  <c r="CQ48" i="6"/>
  <c r="CS48" i="6" s="1"/>
  <c r="CQ49" i="6"/>
  <c r="CQ50" i="6"/>
  <c r="CS50" i="6" s="1"/>
  <c r="CQ51" i="6"/>
  <c r="CQ52" i="6"/>
  <c r="CS52" i="6" s="1"/>
  <c r="CQ53" i="6"/>
  <c r="CQ54" i="6"/>
  <c r="CS54" i="6" s="1"/>
  <c r="CQ55" i="6"/>
  <c r="CQ56" i="6"/>
  <c r="CT56" i="6" s="1"/>
  <c r="CQ57" i="6"/>
  <c r="CQ58" i="6"/>
  <c r="CS58" i="6" s="1"/>
  <c r="CQ59" i="6"/>
  <c r="CQ60" i="6"/>
  <c r="CS60" i="6" s="1"/>
  <c r="CQ61" i="6"/>
  <c r="CQ62" i="6"/>
  <c r="CS62" i="6" s="1"/>
  <c r="CQ63" i="6"/>
  <c r="CQ64" i="6"/>
  <c r="CS64" i="6" s="1"/>
  <c r="CQ65" i="6"/>
  <c r="CQ66" i="6"/>
  <c r="CT66" i="6" s="1"/>
  <c r="CQ67" i="6"/>
  <c r="CQ68" i="6"/>
  <c r="CT68" i="6" s="1"/>
  <c r="CQ3" i="6"/>
  <c r="CT3" i="6" l="1"/>
  <c r="CS3" i="6"/>
  <c r="CT52" i="6"/>
  <c r="CU52" i="6" s="1"/>
  <c r="CT50" i="6"/>
  <c r="CU50" i="6" s="1"/>
  <c r="CT29" i="6"/>
  <c r="CU29" i="6" s="1"/>
  <c r="CT27" i="6"/>
  <c r="CU27" i="6" s="1"/>
  <c r="CT25" i="6"/>
  <c r="CU25" i="6" s="1"/>
  <c r="CT23" i="6"/>
  <c r="CU23" i="6" s="1"/>
  <c r="CT21" i="6"/>
  <c r="CU21" i="6" s="1"/>
  <c r="CT19" i="6"/>
  <c r="CU19" i="6" s="1"/>
  <c r="CT17" i="6"/>
  <c r="CU17" i="6" s="1"/>
  <c r="CT15" i="6"/>
  <c r="CU15" i="6" s="1"/>
  <c r="CT13" i="6"/>
  <c r="CU13" i="6" s="1"/>
  <c r="CT11" i="6"/>
  <c r="CU11" i="6" s="1"/>
  <c r="CT9" i="6"/>
  <c r="CU9" i="6" s="1"/>
  <c r="CT7" i="6"/>
  <c r="CU7" i="6" s="1"/>
  <c r="CT5" i="6"/>
  <c r="CU5" i="6" s="1"/>
  <c r="CS65" i="6"/>
  <c r="CT65" i="6"/>
  <c r="CT57" i="6"/>
  <c r="CS57" i="6"/>
  <c r="CS53" i="6"/>
  <c r="CT53" i="6"/>
  <c r="CT51" i="6"/>
  <c r="CS51" i="6"/>
  <c r="CT49" i="6"/>
  <c r="CS49" i="6"/>
  <c r="CS67" i="6"/>
  <c r="CT67" i="6"/>
  <c r="CS63" i="6"/>
  <c r="CT63" i="6"/>
  <c r="CS59" i="6"/>
  <c r="CT59" i="6"/>
  <c r="CS55" i="6"/>
  <c r="CT55" i="6"/>
  <c r="CT47" i="6"/>
  <c r="CS47" i="6"/>
  <c r="CT61" i="6"/>
  <c r="CS61" i="6"/>
  <c r="CT64" i="6"/>
  <c r="CU64" i="6" s="1"/>
  <c r="CT62" i="6"/>
  <c r="CU62" i="6" s="1"/>
  <c r="CT60" i="6"/>
  <c r="CU60" i="6" s="1"/>
  <c r="CT58" i="6"/>
  <c r="CU58" i="6" s="1"/>
  <c r="CT54" i="6"/>
  <c r="CU54" i="6" s="1"/>
  <c r="CT48" i="6"/>
  <c r="CU48" i="6" s="1"/>
  <c r="CT46" i="6"/>
  <c r="CU46" i="6" s="1"/>
  <c r="CS68" i="6"/>
  <c r="CU68" i="6" s="1"/>
  <c r="CS66" i="6"/>
  <c r="CU66" i="6" s="1"/>
  <c r="CS56" i="6"/>
  <c r="CU56" i="6" s="1"/>
  <c r="CT45" i="6"/>
  <c r="CU45" i="6" s="1"/>
  <c r="CS44" i="6"/>
  <c r="CU44" i="6" s="1"/>
  <c r="CT43" i="6"/>
  <c r="CU43" i="6" s="1"/>
  <c r="CS42" i="6"/>
  <c r="CU42" i="6" s="1"/>
  <c r="CT41" i="6"/>
  <c r="CU41" i="6" s="1"/>
  <c r="CS40" i="6"/>
  <c r="CU40" i="6" s="1"/>
  <c r="CT39" i="6"/>
  <c r="CU39" i="6" s="1"/>
  <c r="CS38" i="6"/>
  <c r="CU38" i="6" s="1"/>
  <c r="CT37" i="6"/>
  <c r="CU37" i="6" s="1"/>
  <c r="CS36" i="6"/>
  <c r="CU36" i="6" s="1"/>
  <c r="CT35" i="6"/>
  <c r="CU35" i="6" s="1"/>
  <c r="CS34" i="6"/>
  <c r="CU34" i="6" s="1"/>
  <c r="CT33" i="6"/>
  <c r="CU33" i="6" s="1"/>
  <c r="CS32" i="6"/>
  <c r="CU32" i="6" s="1"/>
  <c r="CT31" i="6"/>
  <c r="CU31" i="6" s="1"/>
  <c r="CS30" i="6"/>
  <c r="CU30" i="6" s="1"/>
  <c r="CS28" i="6"/>
  <c r="CT28" i="6"/>
  <c r="CS26" i="6"/>
  <c r="CT26" i="6"/>
  <c r="CS24" i="6"/>
  <c r="CT24" i="6"/>
  <c r="CS22" i="6"/>
  <c r="CT22" i="6"/>
  <c r="CS20" i="6"/>
  <c r="CT20" i="6"/>
  <c r="CS18" i="6"/>
  <c r="CT18" i="6"/>
  <c r="CS16" i="6"/>
  <c r="CT16" i="6"/>
  <c r="CS14" i="6"/>
  <c r="CT14" i="6"/>
  <c r="CS12" i="6"/>
  <c r="CT12" i="6"/>
  <c r="CS10" i="6"/>
  <c r="CT10" i="6"/>
  <c r="CS8" i="6"/>
  <c r="CT8" i="6"/>
  <c r="CS6" i="6"/>
  <c r="CT6" i="6"/>
  <c r="CS4" i="6"/>
  <c r="CT4" i="6"/>
  <c r="CT69" i="6" l="1"/>
  <c r="CU3" i="6"/>
  <c r="CU49" i="6"/>
  <c r="CU51" i="6"/>
  <c r="CU63" i="6"/>
  <c r="CU65" i="6"/>
  <c r="CU4" i="6"/>
  <c r="CU6" i="6"/>
  <c r="CU8" i="6"/>
  <c r="CU10" i="6"/>
  <c r="CU12" i="6"/>
  <c r="CU14" i="6"/>
  <c r="CU16" i="6"/>
  <c r="CU18" i="6"/>
  <c r="CU20" i="6"/>
  <c r="CU22" i="6"/>
  <c r="CU24" i="6"/>
  <c r="CU26" i="6"/>
  <c r="CU28" i="6"/>
  <c r="CU61" i="6"/>
  <c r="CU47" i="6"/>
  <c r="CU55" i="6"/>
  <c r="CU59" i="6"/>
  <c r="CU67" i="6"/>
  <c r="CU53" i="6"/>
  <c r="CU57" i="6"/>
  <c r="CE4" i="6"/>
  <c r="CE5" i="6"/>
  <c r="CG5" i="6" s="1"/>
  <c r="CE6" i="6"/>
  <c r="CE7" i="6"/>
  <c r="CG7" i="6" s="1"/>
  <c r="CE8" i="6"/>
  <c r="CE9" i="6"/>
  <c r="CG9" i="6" s="1"/>
  <c r="CE10" i="6"/>
  <c r="CE11" i="6"/>
  <c r="CG11" i="6" s="1"/>
  <c r="CE12" i="6"/>
  <c r="CE13" i="6"/>
  <c r="CG13" i="6" s="1"/>
  <c r="CE14" i="6"/>
  <c r="CE15" i="6"/>
  <c r="CG15" i="6" s="1"/>
  <c r="CE16" i="6"/>
  <c r="CE17" i="6"/>
  <c r="CG17" i="6" s="1"/>
  <c r="CE18" i="6"/>
  <c r="CE19" i="6"/>
  <c r="CG19" i="6" s="1"/>
  <c r="CE20" i="6"/>
  <c r="CF20" i="6" s="1"/>
  <c r="CE21" i="6"/>
  <c r="CF21" i="6" s="1"/>
  <c r="CG21" i="6" s="1"/>
  <c r="CE22" i="6"/>
  <c r="CE23" i="6"/>
  <c r="CG23" i="6" s="1"/>
  <c r="CE24" i="6"/>
  <c r="CE25" i="6"/>
  <c r="CG25" i="6" s="1"/>
  <c r="CE26" i="6"/>
  <c r="CE27" i="6"/>
  <c r="CG27" i="6" s="1"/>
  <c r="CE28" i="6"/>
  <c r="CE29" i="6"/>
  <c r="CG29" i="6" s="1"/>
  <c r="CE30" i="6"/>
  <c r="CE31" i="6"/>
  <c r="CG31" i="6" s="1"/>
  <c r="CE32" i="6"/>
  <c r="CH32" i="6" s="1"/>
  <c r="CE33" i="6"/>
  <c r="CG33" i="6" s="1"/>
  <c r="CE34" i="6"/>
  <c r="CH34" i="6" s="1"/>
  <c r="CE35" i="6"/>
  <c r="CG35" i="6" s="1"/>
  <c r="CE36" i="6"/>
  <c r="CH36" i="6" s="1"/>
  <c r="CE37" i="6"/>
  <c r="CG37" i="6" s="1"/>
  <c r="CE38" i="6"/>
  <c r="CH38" i="6" s="1"/>
  <c r="CE39" i="6"/>
  <c r="CG39" i="6" s="1"/>
  <c r="CE40" i="6"/>
  <c r="CH40" i="6" s="1"/>
  <c r="CE41" i="6"/>
  <c r="CG41" i="6" s="1"/>
  <c r="CE42" i="6"/>
  <c r="CH42" i="6" s="1"/>
  <c r="CE43" i="6"/>
  <c r="CG43" i="6" s="1"/>
  <c r="CE44" i="6"/>
  <c r="CH44" i="6" s="1"/>
  <c r="CE45" i="6"/>
  <c r="CG45" i="6" s="1"/>
  <c r="CE46" i="6"/>
  <c r="CG46" i="6" s="1"/>
  <c r="CE47" i="6"/>
  <c r="CE48" i="6"/>
  <c r="CE49" i="6"/>
  <c r="CE50" i="6"/>
  <c r="CE51" i="6"/>
  <c r="CE52" i="6"/>
  <c r="CE53" i="6"/>
  <c r="CE54" i="6"/>
  <c r="CE55" i="6"/>
  <c r="CE56" i="6"/>
  <c r="CE57" i="6"/>
  <c r="CE58" i="6"/>
  <c r="CE59" i="6"/>
  <c r="CE60" i="6"/>
  <c r="CE61" i="6"/>
  <c r="CE62" i="6"/>
  <c r="CG62" i="6" s="1"/>
  <c r="CE63" i="6"/>
  <c r="CE64" i="6"/>
  <c r="CG64" i="6" s="1"/>
  <c r="CE65" i="6"/>
  <c r="CE66" i="6"/>
  <c r="CG66" i="6" s="1"/>
  <c r="CE67" i="6"/>
  <c r="CE68" i="6"/>
  <c r="CG68" i="6" s="1"/>
  <c r="CU69" i="6" l="1"/>
  <c r="CH46" i="6"/>
  <c r="CI46" i="6" s="1"/>
  <c r="CG54" i="6"/>
  <c r="CH54" i="6"/>
  <c r="CG60" i="6"/>
  <c r="CH60" i="6"/>
  <c r="CG58" i="6"/>
  <c r="CH58" i="6"/>
  <c r="CG56" i="6"/>
  <c r="CH56" i="6"/>
  <c r="CG52" i="6"/>
  <c r="CH52" i="6"/>
  <c r="CG50" i="6"/>
  <c r="CH50" i="6"/>
  <c r="CG48" i="6"/>
  <c r="CH48" i="6"/>
  <c r="CH66" i="6"/>
  <c r="CI66" i="6" s="1"/>
  <c r="CH64" i="6"/>
  <c r="CI64" i="6" s="1"/>
  <c r="CH31" i="6"/>
  <c r="CH29" i="6"/>
  <c r="CI29" i="6" s="1"/>
  <c r="CH27" i="6"/>
  <c r="CI27" i="6" s="1"/>
  <c r="CH25" i="6"/>
  <c r="CI25" i="6" s="1"/>
  <c r="CH23" i="6"/>
  <c r="CI23" i="6" s="1"/>
  <c r="CH21" i="6"/>
  <c r="CI21" i="6" s="1"/>
  <c r="CH19" i="6"/>
  <c r="CI19" i="6" s="1"/>
  <c r="CH17" i="6"/>
  <c r="CI17" i="6" s="1"/>
  <c r="CH15" i="6"/>
  <c r="CI15" i="6" s="1"/>
  <c r="CH13" i="6"/>
  <c r="CI13" i="6" s="1"/>
  <c r="CH11" i="6"/>
  <c r="CI11" i="6" s="1"/>
  <c r="CH9" i="6"/>
  <c r="CI9" i="6" s="1"/>
  <c r="CH7" i="6"/>
  <c r="CI7" i="6" s="1"/>
  <c r="CH5" i="6"/>
  <c r="CI5" i="6" s="1"/>
  <c r="CH67" i="6"/>
  <c r="CG67" i="6"/>
  <c r="CH65" i="6"/>
  <c r="CG65" i="6"/>
  <c r="CG63" i="6"/>
  <c r="CH63" i="6"/>
  <c r="CH61" i="6"/>
  <c r="CG61" i="6"/>
  <c r="CH59" i="6"/>
  <c r="CG59" i="6"/>
  <c r="CH57" i="6"/>
  <c r="CG57" i="6"/>
  <c r="CG55" i="6"/>
  <c r="CH55" i="6"/>
  <c r="CH53" i="6"/>
  <c r="CG53" i="6"/>
  <c r="CH51" i="6"/>
  <c r="CG51" i="6"/>
  <c r="CH49" i="6"/>
  <c r="CG49" i="6"/>
  <c r="CH47" i="6"/>
  <c r="CG47" i="6"/>
  <c r="CH68" i="6"/>
  <c r="CI68" i="6" s="1"/>
  <c r="CH62" i="6"/>
  <c r="CI62" i="6" s="1"/>
  <c r="CH45" i="6"/>
  <c r="CI45" i="6" s="1"/>
  <c r="CG44" i="6"/>
  <c r="CI44" i="6" s="1"/>
  <c r="CH43" i="6"/>
  <c r="CI43" i="6" s="1"/>
  <c r="CG42" i="6"/>
  <c r="CI42" i="6" s="1"/>
  <c r="CH41" i="6"/>
  <c r="CI41" i="6" s="1"/>
  <c r="CG40" i="6"/>
  <c r="CI40" i="6" s="1"/>
  <c r="CH39" i="6"/>
  <c r="CI39" i="6" s="1"/>
  <c r="CG38" i="6"/>
  <c r="CI38" i="6" s="1"/>
  <c r="CH37" i="6"/>
  <c r="CI37" i="6" s="1"/>
  <c r="CG36" i="6"/>
  <c r="CI36" i="6" s="1"/>
  <c r="CH35" i="6"/>
  <c r="CI35" i="6" s="1"/>
  <c r="CG34" i="6"/>
  <c r="CI34" i="6" s="1"/>
  <c r="CH33" i="6"/>
  <c r="CI33" i="6" s="1"/>
  <c r="CG32" i="6"/>
  <c r="CI32" i="6" s="1"/>
  <c r="CI31" i="6"/>
  <c r="CG30" i="6"/>
  <c r="CH30" i="6"/>
  <c r="CG28" i="6"/>
  <c r="CH28" i="6"/>
  <c r="CG26" i="6"/>
  <c r="CH26" i="6"/>
  <c r="CG24" i="6"/>
  <c r="CH24" i="6"/>
  <c r="CG22" i="6"/>
  <c r="CH22" i="6"/>
  <c r="CG20" i="6"/>
  <c r="CH20" i="6"/>
  <c r="CG18" i="6"/>
  <c r="CH18" i="6"/>
  <c r="CG16" i="6"/>
  <c r="CH16" i="6"/>
  <c r="CG14" i="6"/>
  <c r="CH14" i="6"/>
  <c r="CG12" i="6"/>
  <c r="CH12" i="6"/>
  <c r="CG10" i="6"/>
  <c r="CH10" i="6"/>
  <c r="CG8" i="6"/>
  <c r="CH8" i="6"/>
  <c r="CG6" i="6"/>
  <c r="CH6" i="6"/>
  <c r="CG4" i="6"/>
  <c r="CH4" i="6"/>
  <c r="CI4" i="6" l="1"/>
  <c r="CI6" i="6"/>
  <c r="CI8" i="6"/>
  <c r="CI10" i="6"/>
  <c r="CI12" i="6"/>
  <c r="CI14" i="6"/>
  <c r="CI16" i="6"/>
  <c r="CI18" i="6"/>
  <c r="CI20" i="6"/>
  <c r="CI22" i="6"/>
  <c r="CI24" i="6"/>
  <c r="CI26" i="6"/>
  <c r="CI28" i="6"/>
  <c r="CI30" i="6"/>
  <c r="CI48" i="6"/>
  <c r="CI50" i="6"/>
  <c r="CI52" i="6"/>
  <c r="CI56" i="6"/>
  <c r="CI58" i="6"/>
  <c r="CI60" i="6"/>
  <c r="CI54" i="6"/>
  <c r="CI47" i="6"/>
  <c r="CI49" i="6"/>
  <c r="CI51" i="6"/>
  <c r="CI53" i="6"/>
  <c r="CI57" i="6"/>
  <c r="CI59" i="6"/>
  <c r="CI61" i="6"/>
  <c r="CI65" i="6"/>
  <c r="CI67" i="6"/>
  <c r="CI55" i="6"/>
  <c r="CI63" i="6"/>
  <c r="BS4" i="6" l="1"/>
  <c r="BS5" i="6"/>
  <c r="BS6" i="6"/>
  <c r="BS7" i="6"/>
  <c r="BS8" i="6"/>
  <c r="BS9" i="6"/>
  <c r="BS10" i="6"/>
  <c r="BS11" i="6"/>
  <c r="BS12" i="6"/>
  <c r="BT12" i="6" s="1"/>
  <c r="BS13" i="6"/>
  <c r="BS14" i="6"/>
  <c r="BS15" i="6"/>
  <c r="BT15" i="6" s="1"/>
  <c r="BS16" i="6"/>
  <c r="BS17" i="6"/>
  <c r="BS18" i="6"/>
  <c r="BS19" i="6"/>
  <c r="BS20" i="6"/>
  <c r="BS21" i="6"/>
  <c r="BS22" i="6"/>
  <c r="BS23" i="6"/>
  <c r="BS24" i="6"/>
  <c r="BS25" i="6"/>
  <c r="BT25" i="6" s="1"/>
  <c r="BS26" i="6"/>
  <c r="BT26" i="6" s="1"/>
  <c r="BS27" i="6"/>
  <c r="BS28" i="6"/>
  <c r="BS29" i="6"/>
  <c r="BS30" i="6"/>
  <c r="BS31" i="6"/>
  <c r="BS32" i="6"/>
  <c r="BS33" i="6"/>
  <c r="BS34" i="6"/>
  <c r="BS35" i="6"/>
  <c r="BS36" i="6"/>
  <c r="BS37" i="6"/>
  <c r="BS38" i="6"/>
  <c r="BS39" i="6"/>
  <c r="BS40" i="6"/>
  <c r="BS41" i="6"/>
  <c r="BS42" i="6"/>
  <c r="BS43" i="6"/>
  <c r="BT43" i="6" s="1"/>
  <c r="BS44" i="6"/>
  <c r="BT44" i="6" s="1"/>
  <c r="BS45" i="6"/>
  <c r="BT45" i="6" s="1"/>
  <c r="BS46" i="6"/>
  <c r="BT46" i="6" s="1"/>
  <c r="BS47" i="6"/>
  <c r="BS48" i="6"/>
  <c r="BS49" i="6"/>
  <c r="BS50" i="6"/>
  <c r="BS51" i="6"/>
  <c r="BS52" i="6"/>
  <c r="BS53" i="6"/>
  <c r="BS54" i="6"/>
  <c r="BS55" i="6"/>
  <c r="BS56" i="6"/>
  <c r="BS57" i="6"/>
  <c r="BS58" i="6"/>
  <c r="BS59" i="6"/>
  <c r="BS60" i="6"/>
  <c r="BS61" i="6"/>
  <c r="BS62" i="6"/>
  <c r="BS63" i="6"/>
  <c r="BS64" i="6"/>
  <c r="BS65" i="6"/>
  <c r="BS66" i="6"/>
  <c r="BS67" i="6"/>
  <c r="BS68" i="6"/>
  <c r="BS3" i="6"/>
  <c r="BV68" i="6" l="1"/>
  <c r="BU68" i="6"/>
  <c r="BU3" i="6"/>
  <c r="BV3" i="6"/>
  <c r="BV67" i="6"/>
  <c r="BU67" i="6"/>
  <c r="BV65" i="6"/>
  <c r="BU65" i="6"/>
  <c r="BV63" i="6"/>
  <c r="BU63" i="6"/>
  <c r="BV61" i="6"/>
  <c r="BU61" i="6"/>
  <c r="BV59" i="6"/>
  <c r="BU59" i="6"/>
  <c r="BV57" i="6"/>
  <c r="BU57" i="6"/>
  <c r="BV55" i="6"/>
  <c r="BU55" i="6"/>
  <c r="BV53" i="6"/>
  <c r="BU53" i="6"/>
  <c r="BV51" i="6"/>
  <c r="BU51" i="6"/>
  <c r="BV49" i="6"/>
  <c r="BU49" i="6"/>
  <c r="BV47" i="6"/>
  <c r="BU47" i="6"/>
  <c r="BU45" i="6"/>
  <c r="BV45" i="6"/>
  <c r="BU43" i="6"/>
  <c r="BV43" i="6"/>
  <c r="BU41" i="6"/>
  <c r="BV41" i="6"/>
  <c r="BU39" i="6"/>
  <c r="BV39" i="6"/>
  <c r="BU37" i="6"/>
  <c r="BV37" i="6"/>
  <c r="BU35" i="6"/>
  <c r="BV35" i="6"/>
  <c r="BU33" i="6"/>
  <c r="BV33" i="6"/>
  <c r="BU31" i="6"/>
  <c r="BV31" i="6"/>
  <c r="BU29" i="6"/>
  <c r="BV29" i="6"/>
  <c r="BU27" i="6"/>
  <c r="BV27" i="6"/>
  <c r="BU25" i="6"/>
  <c r="BV25" i="6"/>
  <c r="BU23" i="6"/>
  <c r="BV23" i="6"/>
  <c r="BU21" i="6"/>
  <c r="BV21" i="6"/>
  <c r="BU19" i="6"/>
  <c r="BV19" i="6"/>
  <c r="BU17" i="6"/>
  <c r="BV17" i="6"/>
  <c r="BU15" i="6"/>
  <c r="BV15" i="6"/>
  <c r="BU13" i="6"/>
  <c r="BV13" i="6"/>
  <c r="BU11" i="6"/>
  <c r="BV11" i="6"/>
  <c r="BU9" i="6"/>
  <c r="BV9" i="6"/>
  <c r="BU7" i="6"/>
  <c r="BV7" i="6"/>
  <c r="BU5" i="6"/>
  <c r="BV5" i="6"/>
  <c r="BV66" i="6"/>
  <c r="BU66" i="6"/>
  <c r="BV64" i="6"/>
  <c r="BU64" i="6"/>
  <c r="BV62" i="6"/>
  <c r="BU62" i="6"/>
  <c r="BV60" i="6"/>
  <c r="BU60" i="6"/>
  <c r="BV58" i="6"/>
  <c r="BU58" i="6"/>
  <c r="BV56" i="6"/>
  <c r="BU56" i="6"/>
  <c r="BV54" i="6"/>
  <c r="BU54" i="6"/>
  <c r="BV52" i="6"/>
  <c r="BU52" i="6"/>
  <c r="BV50" i="6"/>
  <c r="BU50" i="6"/>
  <c r="BV48" i="6"/>
  <c r="BU48" i="6"/>
  <c r="BV46" i="6"/>
  <c r="BU46" i="6"/>
  <c r="BU44" i="6"/>
  <c r="BV44" i="6"/>
  <c r="BU42" i="6"/>
  <c r="BV42" i="6"/>
  <c r="BU40" i="6"/>
  <c r="BV40" i="6"/>
  <c r="BU38" i="6"/>
  <c r="BV38" i="6"/>
  <c r="BU36" i="6"/>
  <c r="BV36" i="6"/>
  <c r="BU34" i="6"/>
  <c r="BV34" i="6"/>
  <c r="BU32" i="6"/>
  <c r="BV32" i="6"/>
  <c r="BU30" i="6"/>
  <c r="BV30" i="6"/>
  <c r="BU28" i="6"/>
  <c r="BV28" i="6"/>
  <c r="BU26" i="6"/>
  <c r="BV26" i="6"/>
  <c r="BU24" i="6"/>
  <c r="BV24" i="6"/>
  <c r="BU22" i="6"/>
  <c r="BV22" i="6"/>
  <c r="BU20" i="6"/>
  <c r="BV20" i="6"/>
  <c r="BU18" i="6"/>
  <c r="BV18" i="6"/>
  <c r="BU16" i="6"/>
  <c r="BV16" i="6"/>
  <c r="BU14" i="6"/>
  <c r="BV14" i="6"/>
  <c r="BU12" i="6"/>
  <c r="BV12" i="6"/>
  <c r="BU10" i="6"/>
  <c r="BV10" i="6"/>
  <c r="BU8" i="6"/>
  <c r="BV8" i="6"/>
  <c r="BU6" i="6"/>
  <c r="BV6" i="6"/>
  <c r="BU4" i="6"/>
  <c r="BV4" i="6"/>
  <c r="BW47" i="6" l="1"/>
  <c r="BW49" i="6"/>
  <c r="BW51" i="6"/>
  <c r="BW53" i="6"/>
  <c r="BW55" i="6"/>
  <c r="BW57" i="6"/>
  <c r="BW59" i="6"/>
  <c r="BW61" i="6"/>
  <c r="BW63" i="6"/>
  <c r="BW65" i="6"/>
  <c r="BW67" i="6"/>
  <c r="BW4" i="6"/>
  <c r="BW6" i="6"/>
  <c r="BW8" i="6"/>
  <c r="BW10" i="6"/>
  <c r="BW12" i="6"/>
  <c r="BW14" i="6"/>
  <c r="BW16" i="6"/>
  <c r="BW18" i="6"/>
  <c r="BW20" i="6"/>
  <c r="BW22" i="6"/>
  <c r="BW24" i="6"/>
  <c r="BW26" i="6"/>
  <c r="BW28" i="6"/>
  <c r="BW30" i="6"/>
  <c r="BW32" i="6"/>
  <c r="BW34" i="6"/>
  <c r="BW36" i="6"/>
  <c r="BW38" i="6"/>
  <c r="BW40" i="6"/>
  <c r="BW68" i="6"/>
  <c r="BW42" i="6"/>
  <c r="BW44" i="6"/>
  <c r="BW5" i="6"/>
  <c r="BW7" i="6"/>
  <c r="BW9" i="6"/>
  <c r="BW11" i="6"/>
  <c r="BW13" i="6"/>
  <c r="BW15" i="6"/>
  <c r="BW17" i="6"/>
  <c r="BW19" i="6"/>
  <c r="BW21" i="6"/>
  <c r="BW23" i="6"/>
  <c r="BW25" i="6"/>
  <c r="BW27" i="6"/>
  <c r="BW29" i="6"/>
  <c r="BW31" i="6"/>
  <c r="BW33" i="6"/>
  <c r="BW35" i="6"/>
  <c r="BW37" i="6"/>
  <c r="BW39" i="6"/>
  <c r="BW41" i="6"/>
  <c r="BW43" i="6"/>
  <c r="BW45" i="6"/>
  <c r="BW3" i="6"/>
  <c r="BV69" i="6"/>
  <c r="BW46" i="6"/>
  <c r="BW48" i="6"/>
  <c r="BW50" i="6"/>
  <c r="BW52" i="6"/>
  <c r="BW54" i="6"/>
  <c r="BW56" i="6"/>
  <c r="BW58" i="6"/>
  <c r="BW60" i="6"/>
  <c r="BW62" i="6"/>
  <c r="BW64" i="6"/>
  <c r="BW66" i="6"/>
  <c r="BW69" i="6" l="1"/>
  <c r="BG4" i="6" l="1"/>
  <c r="BG5" i="6"/>
  <c r="BG6" i="6"/>
  <c r="BG7" i="6"/>
  <c r="BG8" i="6"/>
  <c r="BG9" i="6"/>
  <c r="BG10" i="6"/>
  <c r="BG11" i="6"/>
  <c r="BG12" i="6"/>
  <c r="BG13" i="6"/>
  <c r="BG14" i="6"/>
  <c r="BG15" i="6"/>
  <c r="BG16" i="6"/>
  <c r="BG17" i="6"/>
  <c r="BH17" i="6" s="1"/>
  <c r="BG18" i="6"/>
  <c r="BG19" i="6"/>
  <c r="BG20" i="6"/>
  <c r="BG21" i="6"/>
  <c r="BG22" i="6"/>
  <c r="BG23" i="6"/>
  <c r="BG24" i="6"/>
  <c r="BG25" i="6"/>
  <c r="BG26" i="6"/>
  <c r="BG27" i="6"/>
  <c r="BG28" i="6"/>
  <c r="BG29" i="6"/>
  <c r="BG30" i="6"/>
  <c r="BG31" i="6"/>
  <c r="BH31" i="6" s="1"/>
  <c r="BG32" i="6"/>
  <c r="BH32" i="6" s="1"/>
  <c r="BG33" i="6"/>
  <c r="BH33" i="6" s="1"/>
  <c r="BG34" i="6"/>
  <c r="BH34" i="6" s="1"/>
  <c r="BG35" i="6"/>
  <c r="BG36" i="6"/>
  <c r="BG37" i="6"/>
  <c r="BG38" i="6"/>
  <c r="BG39" i="6"/>
  <c r="BG40" i="6"/>
  <c r="BG41" i="6"/>
  <c r="BG42" i="6"/>
  <c r="BG43" i="6"/>
  <c r="BG44" i="6"/>
  <c r="BG45" i="6"/>
  <c r="BG46" i="6"/>
  <c r="BG47" i="6"/>
  <c r="BG48" i="6"/>
  <c r="BG49" i="6"/>
  <c r="BG50" i="6"/>
  <c r="BG51" i="6"/>
  <c r="BG52" i="6"/>
  <c r="BG53" i="6"/>
  <c r="BG54" i="6"/>
  <c r="BG55" i="6"/>
  <c r="BG56" i="6"/>
  <c r="BG57" i="6"/>
  <c r="BG58" i="6"/>
  <c r="BG59" i="6"/>
  <c r="BG60" i="6"/>
  <c r="BG61" i="6"/>
  <c r="BG62" i="6"/>
  <c r="BG63" i="6"/>
  <c r="BG64" i="6"/>
  <c r="BG65" i="6"/>
  <c r="BG66" i="6"/>
  <c r="BG67" i="6"/>
  <c r="BG68" i="6"/>
  <c r="BG3" i="6"/>
  <c r="BJ66" i="6" l="1"/>
  <c r="BI66" i="6"/>
  <c r="BJ62" i="6"/>
  <c r="BI62" i="6"/>
  <c r="BJ3" i="6"/>
  <c r="BI3" i="6"/>
  <c r="BJ67" i="6"/>
  <c r="BI67" i="6"/>
  <c r="BJ65" i="6"/>
  <c r="BI65" i="6"/>
  <c r="BJ63" i="6"/>
  <c r="BI63" i="6"/>
  <c r="BJ61" i="6"/>
  <c r="BI61" i="6"/>
  <c r="BJ59" i="6"/>
  <c r="BI59" i="6"/>
  <c r="BJ57" i="6"/>
  <c r="BI57" i="6"/>
  <c r="BJ55" i="6"/>
  <c r="BI55" i="6"/>
  <c r="BJ53" i="6"/>
  <c r="BI53" i="6"/>
  <c r="BJ51" i="6"/>
  <c r="BI51" i="6"/>
  <c r="BJ49" i="6"/>
  <c r="BI49" i="6"/>
  <c r="BJ47" i="6"/>
  <c r="BI47" i="6"/>
  <c r="BJ45" i="6"/>
  <c r="BI45" i="6"/>
  <c r="BJ43" i="6"/>
  <c r="BI43" i="6"/>
  <c r="BJ41" i="6"/>
  <c r="BI41" i="6"/>
  <c r="BJ39" i="6"/>
  <c r="BI39" i="6"/>
  <c r="BJ37" i="6"/>
  <c r="BI37" i="6"/>
  <c r="BJ35" i="6"/>
  <c r="BI35" i="6"/>
  <c r="BJ33" i="6"/>
  <c r="BI33" i="6"/>
  <c r="BJ31" i="6"/>
  <c r="BI31" i="6"/>
  <c r="BJ29" i="6"/>
  <c r="BI29" i="6"/>
  <c r="BJ27" i="6"/>
  <c r="BI27" i="6"/>
  <c r="BJ25" i="6"/>
  <c r="BI25" i="6"/>
  <c r="BJ23" i="6"/>
  <c r="BI23" i="6"/>
  <c r="BJ21" i="6"/>
  <c r="BI21" i="6"/>
  <c r="BJ19" i="6"/>
  <c r="BI19" i="6"/>
  <c r="BJ17" i="6"/>
  <c r="BI17" i="6"/>
  <c r="BJ15" i="6"/>
  <c r="BI15" i="6"/>
  <c r="BJ13" i="6"/>
  <c r="BI13" i="6"/>
  <c r="BJ11" i="6"/>
  <c r="BI11" i="6"/>
  <c r="BJ9" i="6"/>
  <c r="BI9" i="6"/>
  <c r="BJ7" i="6"/>
  <c r="BI7" i="6"/>
  <c r="BJ5" i="6"/>
  <c r="BI5" i="6"/>
  <c r="BJ68" i="6"/>
  <c r="BI68" i="6"/>
  <c r="BJ64" i="6"/>
  <c r="BI64" i="6"/>
  <c r="BJ60" i="6"/>
  <c r="BI60" i="6"/>
  <c r="BJ58" i="6"/>
  <c r="BI58" i="6"/>
  <c r="BJ56" i="6"/>
  <c r="BI56" i="6"/>
  <c r="BJ54" i="6"/>
  <c r="BI54" i="6"/>
  <c r="BJ52" i="6"/>
  <c r="BI52" i="6"/>
  <c r="BJ50" i="6"/>
  <c r="BI50" i="6"/>
  <c r="BJ48" i="6"/>
  <c r="BI48" i="6"/>
  <c r="BJ46" i="6"/>
  <c r="BI46" i="6"/>
  <c r="BJ44" i="6"/>
  <c r="BI44" i="6"/>
  <c r="BJ42" i="6"/>
  <c r="BI42" i="6"/>
  <c r="BJ40" i="6"/>
  <c r="BI40" i="6"/>
  <c r="BJ38" i="6"/>
  <c r="BI38" i="6"/>
  <c r="BJ36" i="6"/>
  <c r="BI36" i="6"/>
  <c r="BJ34" i="6"/>
  <c r="BI34" i="6"/>
  <c r="BJ32" i="6"/>
  <c r="BI32" i="6"/>
  <c r="BJ30" i="6"/>
  <c r="BI30" i="6"/>
  <c r="BJ28" i="6"/>
  <c r="BI28" i="6"/>
  <c r="BJ26" i="6"/>
  <c r="BI26" i="6"/>
  <c r="BJ24" i="6"/>
  <c r="BI24" i="6"/>
  <c r="BJ22" i="6"/>
  <c r="BI22" i="6"/>
  <c r="BJ20" i="6"/>
  <c r="BI20" i="6"/>
  <c r="BJ18" i="6"/>
  <c r="BI18" i="6"/>
  <c r="BJ16" i="6"/>
  <c r="BI16" i="6"/>
  <c r="BJ14" i="6"/>
  <c r="BI14" i="6"/>
  <c r="BJ12" i="6"/>
  <c r="BI12" i="6"/>
  <c r="BJ10" i="6"/>
  <c r="BI10" i="6"/>
  <c r="BJ8" i="6"/>
  <c r="BI8" i="6"/>
  <c r="BJ6" i="6"/>
  <c r="BI6" i="6"/>
  <c r="BJ4" i="6"/>
  <c r="BI4" i="6"/>
  <c r="AU68" i="6"/>
  <c r="AU67" i="6"/>
  <c r="AU66" i="6"/>
  <c r="AU65" i="6"/>
  <c r="AU64" i="6"/>
  <c r="AU63" i="6"/>
  <c r="AV63" i="6" s="1"/>
  <c r="AU62" i="6"/>
  <c r="AV62" i="6" s="1"/>
  <c r="AU61" i="6"/>
  <c r="AU60" i="6"/>
  <c r="AV60" i="6" s="1"/>
  <c r="AU59" i="6"/>
  <c r="AV59" i="6" s="1"/>
  <c r="AU58" i="6"/>
  <c r="AV58" i="6" s="1"/>
  <c r="AU57" i="6"/>
  <c r="AV57" i="6" s="1"/>
  <c r="AU56" i="6"/>
  <c r="AU55" i="6"/>
  <c r="AV55" i="6" s="1"/>
  <c r="AU54" i="6"/>
  <c r="AV54" i="6" s="1"/>
  <c r="AU53" i="6"/>
  <c r="AV53" i="6" s="1"/>
  <c r="AU52" i="6"/>
  <c r="AV52" i="6" s="1"/>
  <c r="AU51" i="6"/>
  <c r="AV51" i="6" s="1"/>
  <c r="AU50" i="6"/>
  <c r="AV50" i="6" s="1"/>
  <c r="AU49" i="6"/>
  <c r="AV49" i="6" s="1"/>
  <c r="AU48" i="6"/>
  <c r="AV48" i="6" s="1"/>
  <c r="AU47" i="6"/>
  <c r="AV47" i="6" s="1"/>
  <c r="AU46" i="6"/>
  <c r="AU45" i="6"/>
  <c r="AU44" i="6"/>
  <c r="AU43" i="6"/>
  <c r="AU42" i="6"/>
  <c r="AU41" i="6"/>
  <c r="AU40" i="6"/>
  <c r="AU39" i="6"/>
  <c r="AU38" i="6"/>
  <c r="AU37" i="6"/>
  <c r="AU36" i="6"/>
  <c r="AU35" i="6"/>
  <c r="AV35" i="6" s="1"/>
  <c r="AU34" i="6"/>
  <c r="AV34" i="6" s="1"/>
  <c r="AU33" i="6"/>
  <c r="AV33" i="6" s="1"/>
  <c r="AU30" i="6"/>
  <c r="AU29" i="6"/>
  <c r="AU28" i="6"/>
  <c r="AV28" i="6" s="1"/>
  <c r="AU27" i="6"/>
  <c r="AV27" i="6" s="1"/>
  <c r="AU26" i="6"/>
  <c r="AU25" i="6"/>
  <c r="AU24" i="6"/>
  <c r="AU23" i="6"/>
  <c r="AU22" i="6"/>
  <c r="AU21" i="6"/>
  <c r="AU20" i="6"/>
  <c r="AU19" i="6"/>
  <c r="AU18" i="6"/>
  <c r="AU17" i="6"/>
  <c r="AV17" i="6" s="1"/>
  <c r="AU16" i="6"/>
  <c r="AU15" i="6"/>
  <c r="AU14" i="6"/>
  <c r="AU13" i="6"/>
  <c r="AU12" i="6"/>
  <c r="AU11" i="6"/>
  <c r="AU10" i="6"/>
  <c r="AU9" i="6"/>
  <c r="AU8" i="6"/>
  <c r="AU7" i="6"/>
  <c r="AU6" i="6"/>
  <c r="AU5" i="6"/>
  <c r="AU4" i="6"/>
  <c r="AU3" i="6"/>
  <c r="BJ69" i="6" l="1"/>
  <c r="BK4" i="6"/>
  <c r="BK6" i="6"/>
  <c r="BK8" i="6"/>
  <c r="BK10" i="6"/>
  <c r="BK12" i="6"/>
  <c r="BK14" i="6"/>
  <c r="BK16" i="6"/>
  <c r="BK18" i="6"/>
  <c r="BK20" i="6"/>
  <c r="BK22" i="6"/>
  <c r="BK24" i="6"/>
  <c r="BK26" i="6"/>
  <c r="BK28" i="6"/>
  <c r="BK30" i="6"/>
  <c r="BK32" i="6"/>
  <c r="BK34" i="6"/>
  <c r="BK36" i="6"/>
  <c r="BK38" i="6"/>
  <c r="BK40" i="6"/>
  <c r="BK42" i="6"/>
  <c r="BK44" i="6"/>
  <c r="BK46" i="6"/>
  <c r="BK48" i="6"/>
  <c r="BK50" i="6"/>
  <c r="BK52" i="6"/>
  <c r="BK54" i="6"/>
  <c r="BK56" i="6"/>
  <c r="BK58" i="6"/>
  <c r="BK60" i="6"/>
  <c r="BK64" i="6"/>
  <c r="BK68" i="6"/>
  <c r="BK5" i="6"/>
  <c r="BK7" i="6"/>
  <c r="BK9" i="6"/>
  <c r="BK11" i="6"/>
  <c r="BK13" i="6"/>
  <c r="BK15" i="6"/>
  <c r="BK17" i="6"/>
  <c r="BK19" i="6"/>
  <c r="BK21" i="6"/>
  <c r="BK23" i="6"/>
  <c r="BK25" i="6"/>
  <c r="BK27" i="6"/>
  <c r="BK29" i="6"/>
  <c r="BK31" i="6"/>
  <c r="BK33" i="6"/>
  <c r="BK35" i="6"/>
  <c r="BK37" i="6"/>
  <c r="BK39" i="6"/>
  <c r="BK41" i="6"/>
  <c r="BK43" i="6"/>
  <c r="BK45" i="6"/>
  <c r="BK47" i="6"/>
  <c r="BK49" i="6"/>
  <c r="BK51" i="6"/>
  <c r="BK53" i="6"/>
  <c r="BK55" i="6"/>
  <c r="BK57" i="6"/>
  <c r="BK59" i="6"/>
  <c r="BK61" i="6"/>
  <c r="BK63" i="6"/>
  <c r="BK65" i="6"/>
  <c r="BK67" i="6"/>
  <c r="BK3" i="6"/>
  <c r="BK62" i="6"/>
  <c r="BK66" i="6"/>
  <c r="AW30" i="6"/>
  <c r="AX30" i="6"/>
  <c r="AX29" i="6"/>
  <c r="AW29" i="6"/>
  <c r="AX33" i="6"/>
  <c r="AW33" i="6"/>
  <c r="AX4" i="6"/>
  <c r="AW4" i="6"/>
  <c r="AX8" i="6"/>
  <c r="AW8" i="6"/>
  <c r="AX12" i="6"/>
  <c r="AW12" i="6"/>
  <c r="AX16" i="6"/>
  <c r="AW16" i="6"/>
  <c r="AW3" i="6"/>
  <c r="AX3" i="6"/>
  <c r="AX5" i="6"/>
  <c r="AW5" i="6"/>
  <c r="AX7" i="6"/>
  <c r="AW7" i="6"/>
  <c r="AX9" i="6"/>
  <c r="AW9" i="6"/>
  <c r="AX11" i="6"/>
  <c r="AW11" i="6"/>
  <c r="AX13" i="6"/>
  <c r="AW13" i="6"/>
  <c r="AX15" i="6"/>
  <c r="AW15" i="6"/>
  <c r="AX17" i="6"/>
  <c r="AW17" i="6"/>
  <c r="AX19" i="6"/>
  <c r="AW19" i="6"/>
  <c r="AX21" i="6"/>
  <c r="AW21" i="6"/>
  <c r="AX23" i="6"/>
  <c r="AW23" i="6"/>
  <c r="AX25" i="6"/>
  <c r="AW25" i="6"/>
  <c r="AX27" i="6"/>
  <c r="AW27" i="6"/>
  <c r="AX35" i="6"/>
  <c r="AW35" i="6"/>
  <c r="AX37" i="6"/>
  <c r="AW37" i="6"/>
  <c r="AX39" i="6"/>
  <c r="AW39" i="6"/>
  <c r="AX41" i="6"/>
  <c r="AW41" i="6"/>
  <c r="AX43" i="6"/>
  <c r="AW43" i="6"/>
  <c r="AX45" i="6"/>
  <c r="AW45" i="6"/>
  <c r="AX47" i="6"/>
  <c r="AW47" i="6"/>
  <c r="AX49" i="6"/>
  <c r="AW49" i="6"/>
  <c r="AX51" i="6"/>
  <c r="AW51" i="6"/>
  <c r="AX53" i="6"/>
  <c r="AW53" i="6"/>
  <c r="AX57" i="6"/>
  <c r="AW57" i="6"/>
  <c r="AX59" i="6"/>
  <c r="AW59" i="6"/>
  <c r="AX61" i="6"/>
  <c r="AW61" i="6"/>
  <c r="AX63" i="6"/>
  <c r="AW63" i="6"/>
  <c r="AX65" i="6"/>
  <c r="AW65" i="6"/>
  <c r="AX67" i="6"/>
  <c r="AW67" i="6"/>
  <c r="AX6" i="6"/>
  <c r="AW6" i="6"/>
  <c r="AX10" i="6"/>
  <c r="AW10" i="6"/>
  <c r="AX14" i="6"/>
  <c r="AW14" i="6"/>
  <c r="AX18" i="6"/>
  <c r="AW18" i="6"/>
  <c r="AX20" i="6"/>
  <c r="AW20" i="6"/>
  <c r="AX22" i="6"/>
  <c r="AW22" i="6"/>
  <c r="AX24" i="6"/>
  <c r="AW24" i="6"/>
  <c r="AX26" i="6"/>
  <c r="AW26" i="6"/>
  <c r="AX28" i="6"/>
  <c r="AW28" i="6"/>
  <c r="AX34" i="6"/>
  <c r="AW34" i="6"/>
  <c r="AX36" i="6"/>
  <c r="AW36" i="6"/>
  <c r="AX38" i="6"/>
  <c r="AW38" i="6"/>
  <c r="AX40" i="6"/>
  <c r="AW40" i="6"/>
  <c r="AX42" i="6"/>
  <c r="AW42" i="6"/>
  <c r="AX44" i="6"/>
  <c r="AW44" i="6"/>
  <c r="AX46" i="6"/>
  <c r="AW46" i="6"/>
  <c r="AX48" i="6"/>
  <c r="AW48" i="6"/>
  <c r="AX50" i="6"/>
  <c r="AW50" i="6"/>
  <c r="AX52" i="6"/>
  <c r="AW52" i="6"/>
  <c r="AX54" i="6"/>
  <c r="AW54" i="6"/>
  <c r="AX56" i="6"/>
  <c r="AW56" i="6"/>
  <c r="AX58" i="6"/>
  <c r="AW58" i="6"/>
  <c r="AX60" i="6"/>
  <c r="AW60" i="6"/>
  <c r="AX62" i="6"/>
  <c r="AW62" i="6"/>
  <c r="AX64" i="6"/>
  <c r="AW64" i="6"/>
  <c r="AX66" i="6"/>
  <c r="AW66" i="6"/>
  <c r="AX68" i="6"/>
  <c r="AW68" i="6"/>
  <c r="BK69" i="6" l="1"/>
  <c r="AY30" i="6"/>
  <c r="AY34" i="6"/>
  <c r="AY33" i="6"/>
  <c r="AY29" i="6"/>
  <c r="AY68" i="6"/>
  <c r="AY66" i="6"/>
  <c r="AY64" i="6"/>
  <c r="AY62" i="6"/>
  <c r="AY60" i="6"/>
  <c r="AY58" i="6"/>
  <c r="AY56" i="6"/>
  <c r="AY54" i="6"/>
  <c r="AY52" i="6"/>
  <c r="AY50" i="6"/>
  <c r="AY46" i="6"/>
  <c r="AY44" i="6"/>
  <c r="AY42" i="6"/>
  <c r="AY40" i="6"/>
  <c r="AY38" i="6"/>
  <c r="AY36" i="6"/>
  <c r="AY48" i="6"/>
  <c r="AY28" i="6"/>
  <c r="AY26" i="6"/>
  <c r="AY24" i="6"/>
  <c r="AY22" i="6"/>
  <c r="AY20" i="6"/>
  <c r="AY18" i="6"/>
  <c r="AY14" i="6"/>
  <c r="AY10" i="6"/>
  <c r="AY6" i="6"/>
  <c r="AY67" i="6"/>
  <c r="AY65" i="6"/>
  <c r="AY63" i="6"/>
  <c r="AY61" i="6"/>
  <c r="AY59" i="6"/>
  <c r="AY57" i="6"/>
  <c r="AY55" i="6"/>
  <c r="AY53" i="6"/>
  <c r="AY51" i="6"/>
  <c r="AY49" i="6"/>
  <c r="AY47" i="6"/>
  <c r="AY45" i="6"/>
  <c r="AY43" i="6"/>
  <c r="AY41" i="6"/>
  <c r="AY39" i="6"/>
  <c r="AY37" i="6"/>
  <c r="AY35" i="6"/>
  <c r="AY27" i="6"/>
  <c r="AY25" i="6"/>
  <c r="AY23" i="6"/>
  <c r="AY21" i="6"/>
  <c r="AY19" i="6"/>
  <c r="AY17" i="6"/>
  <c r="AY15" i="6"/>
  <c r="AY13" i="6"/>
  <c r="AY11" i="6"/>
  <c r="AY9" i="6"/>
  <c r="AY7" i="6"/>
  <c r="AY5" i="6"/>
  <c r="AY16" i="6"/>
  <c r="AY12" i="6"/>
  <c r="AY8" i="6"/>
  <c r="AY4" i="6"/>
  <c r="AY3" i="6"/>
  <c r="AK14" i="6" l="1"/>
  <c r="AK55" i="6"/>
  <c r="AL55" i="6" l="1"/>
  <c r="AM55" i="6" s="1"/>
  <c r="AL14" i="6"/>
  <c r="AM14" i="6" s="1"/>
  <c r="W4" i="6" l="1"/>
  <c r="W5" i="6"/>
  <c r="W6" i="6"/>
  <c r="W7" i="6"/>
  <c r="W8" i="6"/>
  <c r="W9" i="6"/>
  <c r="W10" i="6"/>
  <c r="W11" i="6"/>
  <c r="X11" i="6" s="1"/>
  <c r="W12" i="6"/>
  <c r="W13" i="6"/>
  <c r="W14" i="6"/>
  <c r="HO14" i="6" s="1"/>
  <c r="W15" i="6"/>
  <c r="W16" i="6"/>
  <c r="X16" i="6" s="1"/>
  <c r="W17" i="6"/>
  <c r="W18" i="6"/>
  <c r="W19" i="6"/>
  <c r="W20" i="6"/>
  <c r="X20" i="6" s="1"/>
  <c r="Y20" i="6" s="1"/>
  <c r="W21" i="6"/>
  <c r="W22" i="6"/>
  <c r="W23" i="6"/>
  <c r="W24" i="6"/>
  <c r="W25" i="6"/>
  <c r="W26" i="6"/>
  <c r="W27" i="6"/>
  <c r="W28" i="6"/>
  <c r="W29" i="6"/>
  <c r="X29" i="6" s="1"/>
  <c r="W30" i="6"/>
  <c r="W31" i="6"/>
  <c r="W32" i="6"/>
  <c r="W33" i="6"/>
  <c r="W34" i="6"/>
  <c r="W35" i="6"/>
  <c r="W36" i="6"/>
  <c r="W37" i="6"/>
  <c r="X37" i="6" s="1"/>
  <c r="W38" i="6"/>
  <c r="X38" i="6" s="1"/>
  <c r="W39" i="6"/>
  <c r="X39" i="6" s="1"/>
  <c r="W40" i="6"/>
  <c r="X40" i="6" s="1"/>
  <c r="W41" i="6"/>
  <c r="X41" i="6" s="1"/>
  <c r="W42" i="6"/>
  <c r="X42" i="6" s="1"/>
  <c r="W43" i="6"/>
  <c r="W44" i="6"/>
  <c r="W45" i="6"/>
  <c r="W46" i="6"/>
  <c r="W47" i="6"/>
  <c r="X47" i="6" s="1"/>
  <c r="W48" i="6"/>
  <c r="X48" i="6" s="1"/>
  <c r="W49" i="6"/>
  <c r="X49" i="6" s="1"/>
  <c r="W50" i="6"/>
  <c r="X50" i="6" s="1"/>
  <c r="W51" i="6"/>
  <c r="X51" i="6" s="1"/>
  <c r="W52" i="6"/>
  <c r="X52" i="6" s="1"/>
  <c r="W53" i="6"/>
  <c r="X53" i="6" s="1"/>
  <c r="W54" i="6"/>
  <c r="X54" i="6" s="1"/>
  <c r="W55" i="6"/>
  <c r="HO55" i="6" s="1"/>
  <c r="W56" i="6"/>
  <c r="W57" i="6"/>
  <c r="X57" i="6" s="1"/>
  <c r="W58" i="6"/>
  <c r="X58" i="6" s="1"/>
  <c r="W59" i="6"/>
  <c r="X59" i="6" s="1"/>
  <c r="W60" i="6"/>
  <c r="X60" i="6" s="1"/>
  <c r="W61" i="6"/>
  <c r="W62" i="6"/>
  <c r="X62" i="6" s="1"/>
  <c r="W63" i="6"/>
  <c r="W64" i="6"/>
  <c r="W65" i="6"/>
  <c r="W66" i="6"/>
  <c r="W67" i="6"/>
  <c r="X67" i="6" s="1"/>
  <c r="W68" i="6"/>
  <c r="X68" i="6" s="1"/>
  <c r="W3" i="6"/>
  <c r="HP55" i="6" l="1"/>
  <c r="HQ55" i="6"/>
  <c r="HP14" i="6"/>
  <c r="HQ14" i="6"/>
  <c r="Z67" i="6"/>
  <c r="Y67" i="6"/>
  <c r="Z65" i="6"/>
  <c r="Y65" i="6"/>
  <c r="Z63" i="6"/>
  <c r="Y63" i="6"/>
  <c r="Z61" i="6"/>
  <c r="Y61" i="6"/>
  <c r="Z59" i="6"/>
  <c r="Y59" i="6"/>
  <c r="Z57" i="6"/>
  <c r="Y57" i="6"/>
  <c r="Z55" i="6"/>
  <c r="Y55" i="6"/>
  <c r="Z53" i="6"/>
  <c r="Y53" i="6"/>
  <c r="Z51" i="6"/>
  <c r="Y51" i="6"/>
  <c r="Z49" i="6"/>
  <c r="Y49" i="6"/>
  <c r="Z47" i="6"/>
  <c r="Y47" i="6"/>
  <c r="Z45" i="6"/>
  <c r="Y45" i="6"/>
  <c r="Z43" i="6"/>
  <c r="Y43" i="6"/>
  <c r="Z41" i="6"/>
  <c r="Y41" i="6"/>
  <c r="Z39" i="6"/>
  <c r="Y39" i="6"/>
  <c r="Z37" i="6"/>
  <c r="Y37" i="6"/>
  <c r="Z35" i="6"/>
  <c r="Y35" i="6"/>
  <c r="Z33" i="6"/>
  <c r="Y33" i="6"/>
  <c r="Z31" i="6"/>
  <c r="Y31" i="6"/>
  <c r="Z29" i="6"/>
  <c r="Y29" i="6"/>
  <c r="Z27" i="6"/>
  <c r="Y27" i="6"/>
  <c r="Z25" i="6"/>
  <c r="Y25" i="6"/>
  <c r="Z23" i="6"/>
  <c r="Y23" i="6"/>
  <c r="Z21" i="6"/>
  <c r="Y21" i="6"/>
  <c r="Y19" i="6"/>
  <c r="Z19" i="6"/>
  <c r="Y17" i="6"/>
  <c r="Z17" i="6"/>
  <c r="Y15" i="6"/>
  <c r="Z15" i="6"/>
  <c r="Y13" i="6"/>
  <c r="Z13" i="6"/>
  <c r="Y11" i="6"/>
  <c r="Z11" i="6"/>
  <c r="Y9" i="6"/>
  <c r="Z9" i="6"/>
  <c r="Y7" i="6"/>
  <c r="Z7" i="6"/>
  <c r="Y5" i="6"/>
  <c r="Z5" i="6"/>
  <c r="Z68" i="6"/>
  <c r="Y68" i="6"/>
  <c r="Z66" i="6"/>
  <c r="Y66" i="6"/>
  <c r="Z64" i="6"/>
  <c r="Y64" i="6"/>
  <c r="Z62" i="6"/>
  <c r="Y62" i="6"/>
  <c r="Z60" i="6"/>
  <c r="Y60" i="6"/>
  <c r="Z58" i="6"/>
  <c r="Y58" i="6"/>
  <c r="Z56" i="6"/>
  <c r="Y56" i="6"/>
  <c r="Z54" i="6"/>
  <c r="Y54" i="6"/>
  <c r="Z52" i="6"/>
  <c r="Y52" i="6"/>
  <c r="Z50" i="6"/>
  <c r="Y50" i="6"/>
  <c r="Z48" i="6"/>
  <c r="Y48" i="6"/>
  <c r="Z46" i="6"/>
  <c r="Y46" i="6"/>
  <c r="Z44" i="6"/>
  <c r="Y44" i="6"/>
  <c r="Z42" i="6"/>
  <c r="Y42" i="6"/>
  <c r="Z40" i="6"/>
  <c r="Y40" i="6"/>
  <c r="Z38" i="6"/>
  <c r="Y38" i="6"/>
  <c r="Z36" i="6"/>
  <c r="Y36" i="6"/>
  <c r="Z34" i="6"/>
  <c r="Y34" i="6"/>
  <c r="Z32" i="6"/>
  <c r="Y32" i="6"/>
  <c r="Z30" i="6"/>
  <c r="Y30" i="6"/>
  <c r="Z28" i="6"/>
  <c r="Y28" i="6"/>
  <c r="Z26" i="6"/>
  <c r="Y26" i="6"/>
  <c r="Z24" i="6"/>
  <c r="Y24" i="6"/>
  <c r="Z22" i="6"/>
  <c r="Y22" i="6"/>
  <c r="Z20" i="6"/>
  <c r="AA20" i="6" s="1"/>
  <c r="Z18" i="6"/>
  <c r="Y18" i="6"/>
  <c r="Z16" i="6"/>
  <c r="Y16" i="6"/>
  <c r="Z14" i="6"/>
  <c r="Y14" i="6"/>
  <c r="Z12" i="6"/>
  <c r="Y12" i="6"/>
  <c r="Z10" i="6"/>
  <c r="Y10" i="6"/>
  <c r="Z8" i="6"/>
  <c r="Y8" i="6"/>
  <c r="Z6" i="6"/>
  <c r="Y6" i="6"/>
  <c r="Z4" i="6"/>
  <c r="Y4" i="6"/>
  <c r="Y3" i="6"/>
  <c r="Z3" i="6"/>
  <c r="EM3" i="6"/>
  <c r="CE3" i="6"/>
  <c r="AU32" i="6"/>
  <c r="AV32" i="6" s="1"/>
  <c r="AU31" i="6"/>
  <c r="AV31" i="6" s="1"/>
  <c r="AI68" i="6"/>
  <c r="AJ68" i="6" s="1"/>
  <c r="AI67" i="6"/>
  <c r="AI66" i="6"/>
  <c r="AI65" i="6"/>
  <c r="AI64" i="6"/>
  <c r="AI63" i="6"/>
  <c r="AJ63" i="6" s="1"/>
  <c r="AI62" i="6"/>
  <c r="AI61" i="6"/>
  <c r="AJ61" i="6" s="1"/>
  <c r="AI60" i="6"/>
  <c r="AI59" i="6"/>
  <c r="AI58" i="6"/>
  <c r="AI57" i="6"/>
  <c r="AI56" i="6"/>
  <c r="AI54" i="6"/>
  <c r="AI53" i="6"/>
  <c r="AI52" i="6"/>
  <c r="AI51" i="6"/>
  <c r="AI50" i="6"/>
  <c r="AI49" i="6"/>
  <c r="AI48" i="6"/>
  <c r="AI47" i="6"/>
  <c r="AI46" i="6"/>
  <c r="AI45" i="6"/>
  <c r="AI44" i="6"/>
  <c r="AI43" i="6"/>
  <c r="AI42" i="6"/>
  <c r="AI41" i="6"/>
  <c r="AI40" i="6"/>
  <c r="AI39" i="6"/>
  <c r="AI38" i="6"/>
  <c r="AI37" i="6"/>
  <c r="AI36" i="6"/>
  <c r="AI35" i="6"/>
  <c r="AI34" i="6"/>
  <c r="AJ34" i="6" s="1"/>
  <c r="AI33" i="6"/>
  <c r="AJ33" i="6" s="1"/>
  <c r="AJ32" i="6"/>
  <c r="AJ31" i="6"/>
  <c r="AI30" i="6"/>
  <c r="AJ30" i="6" s="1"/>
  <c r="AI29" i="6"/>
  <c r="AI28" i="6"/>
  <c r="AI27" i="6"/>
  <c r="AI26" i="6"/>
  <c r="AI25" i="6"/>
  <c r="AI24" i="6"/>
  <c r="AI23" i="6"/>
  <c r="AI22" i="6"/>
  <c r="AI21" i="6"/>
  <c r="AI20" i="6"/>
  <c r="AI19" i="6"/>
  <c r="AI18" i="6"/>
  <c r="AI17" i="6"/>
  <c r="AJ17" i="6" s="1"/>
  <c r="AI16" i="6"/>
  <c r="AI15" i="6"/>
  <c r="AI13" i="6"/>
  <c r="AI12" i="6"/>
  <c r="AI11" i="6"/>
  <c r="AI10" i="6"/>
  <c r="AI9" i="6"/>
  <c r="AI8" i="6"/>
  <c r="AI7" i="6"/>
  <c r="AI6" i="6"/>
  <c r="AI5" i="6"/>
  <c r="AI4" i="6"/>
  <c r="AI3" i="6"/>
  <c r="K4" i="6"/>
  <c r="K5" i="6"/>
  <c r="HO5" i="6" s="1"/>
  <c r="K6" i="6"/>
  <c r="K7" i="6"/>
  <c r="HO7" i="6" s="1"/>
  <c r="K8" i="6"/>
  <c r="K9" i="6"/>
  <c r="K10" i="6"/>
  <c r="K11" i="6"/>
  <c r="L11" i="6" s="1"/>
  <c r="K12" i="6"/>
  <c r="L12" i="6" s="1"/>
  <c r="K13" i="6"/>
  <c r="K15" i="6"/>
  <c r="K16" i="6"/>
  <c r="K17" i="6"/>
  <c r="K18" i="6"/>
  <c r="K19" i="6"/>
  <c r="K20" i="6"/>
  <c r="K21" i="6"/>
  <c r="K22" i="6"/>
  <c r="HO22" i="6" s="1"/>
  <c r="K23" i="6"/>
  <c r="K24" i="6"/>
  <c r="HO24" i="6" s="1"/>
  <c r="K25" i="6"/>
  <c r="K26" i="6"/>
  <c r="K27" i="6"/>
  <c r="K28" i="6"/>
  <c r="K29" i="6"/>
  <c r="L29" i="6" s="1"/>
  <c r="K30" i="6"/>
  <c r="K31" i="6"/>
  <c r="K32" i="6"/>
  <c r="K33" i="6"/>
  <c r="K34" i="6"/>
  <c r="K35" i="6"/>
  <c r="K36" i="6"/>
  <c r="HO36" i="6" s="1"/>
  <c r="K37" i="6"/>
  <c r="K38" i="6"/>
  <c r="K39" i="6"/>
  <c r="K40" i="6"/>
  <c r="K41" i="6"/>
  <c r="K42" i="6"/>
  <c r="K43" i="6"/>
  <c r="K44" i="6"/>
  <c r="K45" i="6"/>
  <c r="K46" i="6"/>
  <c r="K47" i="6"/>
  <c r="L47" i="6" s="1"/>
  <c r="K48" i="6"/>
  <c r="L48" i="6" s="1"/>
  <c r="K49" i="6"/>
  <c r="L49" i="6" s="1"/>
  <c r="K50" i="6"/>
  <c r="L50" i="6" s="1"/>
  <c r="K51" i="6"/>
  <c r="L51" i="6" s="1"/>
  <c r="K52" i="6"/>
  <c r="L52" i="6" s="1"/>
  <c r="HO52" i="6" s="1"/>
  <c r="K53" i="6"/>
  <c r="L53" i="6" s="1"/>
  <c r="K54" i="6"/>
  <c r="L54" i="6" s="1"/>
  <c r="K56" i="6"/>
  <c r="K57" i="6"/>
  <c r="L57" i="6" s="1"/>
  <c r="K58" i="6"/>
  <c r="L58" i="6" s="1"/>
  <c r="K59" i="6"/>
  <c r="K60" i="6"/>
  <c r="L60" i="6" s="1"/>
  <c r="K61" i="6"/>
  <c r="K62" i="6"/>
  <c r="K63" i="6"/>
  <c r="K64" i="6"/>
  <c r="K65" i="6"/>
  <c r="K66" i="6"/>
  <c r="K67" i="6"/>
  <c r="K68" i="6"/>
  <c r="L68" i="6" s="1"/>
  <c r="K3" i="6"/>
  <c r="HP5" i="6" l="1"/>
  <c r="HQ5" i="6"/>
  <c r="HP52" i="6"/>
  <c r="HQ52" i="6"/>
  <c r="HP24" i="6"/>
  <c r="HQ24" i="6"/>
  <c r="HP36" i="6"/>
  <c r="HQ36" i="6"/>
  <c r="HP7" i="6"/>
  <c r="HQ7" i="6"/>
  <c r="HP22" i="6"/>
  <c r="HQ22" i="6"/>
  <c r="HO66" i="6"/>
  <c r="HO62" i="6"/>
  <c r="HO58" i="6"/>
  <c r="HO53" i="6"/>
  <c r="HO49" i="6"/>
  <c r="HO45" i="6"/>
  <c r="HO41" i="6"/>
  <c r="HO37" i="6"/>
  <c r="HO33" i="6"/>
  <c r="HO29" i="6"/>
  <c r="HO25" i="6"/>
  <c r="HO21" i="6"/>
  <c r="HO17" i="6"/>
  <c r="HO12" i="6"/>
  <c r="HO3" i="6"/>
  <c r="HO68" i="6"/>
  <c r="HO60" i="6"/>
  <c r="HO64" i="6"/>
  <c r="HO56" i="6"/>
  <c r="HO51" i="6"/>
  <c r="HO47" i="6"/>
  <c r="HO43" i="6"/>
  <c r="HO39" i="6"/>
  <c r="HO35" i="6"/>
  <c r="HO27" i="6"/>
  <c r="HO23" i="6"/>
  <c r="HO19" i="6"/>
  <c r="HO15" i="6"/>
  <c r="HO10" i="6"/>
  <c r="HO6" i="6"/>
  <c r="HO8" i="6"/>
  <c r="HO31" i="6"/>
  <c r="HO4" i="6"/>
  <c r="N65" i="6"/>
  <c r="HO65" i="6"/>
  <c r="M61" i="6"/>
  <c r="HO61" i="6"/>
  <c r="N57" i="6"/>
  <c r="HO57" i="6"/>
  <c r="M48" i="6"/>
  <c r="HO48" i="6"/>
  <c r="N44" i="6"/>
  <c r="HO44" i="6"/>
  <c r="N40" i="6"/>
  <c r="HO40" i="6"/>
  <c r="M32" i="6"/>
  <c r="HO32" i="6"/>
  <c r="N28" i="6"/>
  <c r="HO28" i="6"/>
  <c r="M20" i="6"/>
  <c r="HO20" i="6"/>
  <c r="M16" i="6"/>
  <c r="HO16" i="6"/>
  <c r="N11" i="6"/>
  <c r="HO11" i="6"/>
  <c r="N67" i="6"/>
  <c r="HO67" i="6"/>
  <c r="M63" i="6"/>
  <c r="HO63" i="6"/>
  <c r="M59" i="6"/>
  <c r="HO59" i="6"/>
  <c r="M54" i="6"/>
  <c r="HO54" i="6"/>
  <c r="M50" i="6"/>
  <c r="HO50" i="6"/>
  <c r="M46" i="6"/>
  <c r="HO46" i="6"/>
  <c r="M42" i="6"/>
  <c r="HO42" i="6"/>
  <c r="M38" i="6"/>
  <c r="HO38" i="6"/>
  <c r="M34" i="6"/>
  <c r="HO34" i="6"/>
  <c r="N30" i="6"/>
  <c r="HO30" i="6"/>
  <c r="M26" i="6"/>
  <c r="HO26" i="6"/>
  <c r="M18" i="6"/>
  <c r="HO18" i="6"/>
  <c r="N13" i="6"/>
  <c r="HO13" i="6"/>
  <c r="N9" i="6"/>
  <c r="HO9" i="6"/>
  <c r="EP3" i="6"/>
  <c r="EO3" i="6"/>
  <c r="CH3" i="6"/>
  <c r="CG3" i="6"/>
  <c r="AW32" i="6"/>
  <c r="AX32" i="6"/>
  <c r="AX31" i="6"/>
  <c r="AW31" i="6"/>
  <c r="AK5" i="6"/>
  <c r="AL5" i="6"/>
  <c r="AK9" i="6"/>
  <c r="AL9" i="6"/>
  <c r="AK11" i="6"/>
  <c r="AL11" i="6"/>
  <c r="AK16" i="6"/>
  <c r="AL16" i="6"/>
  <c r="AK18" i="6"/>
  <c r="AL18" i="6"/>
  <c r="AK22" i="6"/>
  <c r="AL22" i="6"/>
  <c r="AK24" i="6"/>
  <c r="AL24" i="6"/>
  <c r="AK28" i="6"/>
  <c r="AL28" i="6"/>
  <c r="AK30" i="6"/>
  <c r="AL30" i="6"/>
  <c r="AK34" i="6"/>
  <c r="AL34" i="6"/>
  <c r="AK38" i="6"/>
  <c r="AL38" i="6"/>
  <c r="AK40" i="6"/>
  <c r="AL40" i="6"/>
  <c r="AK44" i="6"/>
  <c r="AL44" i="6"/>
  <c r="AL48" i="6"/>
  <c r="AK48" i="6"/>
  <c r="AL50" i="6"/>
  <c r="AK50" i="6"/>
  <c r="AL54" i="6"/>
  <c r="AK54" i="6"/>
  <c r="AL59" i="6"/>
  <c r="AK59" i="6"/>
  <c r="AL63" i="6"/>
  <c r="AK63" i="6"/>
  <c r="AK67" i="6"/>
  <c r="AL67" i="6"/>
  <c r="AK4" i="6"/>
  <c r="AL4" i="6"/>
  <c r="AK6" i="6"/>
  <c r="AL6" i="6"/>
  <c r="AK8" i="6"/>
  <c r="AL8" i="6"/>
  <c r="AK10" i="6"/>
  <c r="AL10" i="6"/>
  <c r="AK12" i="6"/>
  <c r="AL12" i="6"/>
  <c r="AK15" i="6"/>
  <c r="AL15" i="6"/>
  <c r="AK17" i="6"/>
  <c r="AL17" i="6"/>
  <c r="AK19" i="6"/>
  <c r="AL19" i="6"/>
  <c r="AK21" i="6"/>
  <c r="AL21" i="6"/>
  <c r="AK23" i="6"/>
  <c r="AL23" i="6"/>
  <c r="AK25" i="6"/>
  <c r="AL25" i="6"/>
  <c r="AK27" i="6"/>
  <c r="AL27" i="6"/>
  <c r="AK29" i="6"/>
  <c r="AL29" i="6"/>
  <c r="AK31" i="6"/>
  <c r="AL31" i="6"/>
  <c r="AK33" i="6"/>
  <c r="AL33" i="6"/>
  <c r="AK35" i="6"/>
  <c r="AL35" i="6"/>
  <c r="AK37" i="6"/>
  <c r="AL37" i="6"/>
  <c r="AK39" i="6"/>
  <c r="AL39" i="6"/>
  <c r="AK41" i="6"/>
  <c r="AL41" i="6"/>
  <c r="AK43" i="6"/>
  <c r="AL43" i="6"/>
  <c r="AK45" i="6"/>
  <c r="AL45" i="6"/>
  <c r="AL47" i="6"/>
  <c r="AK47" i="6"/>
  <c r="AK49" i="6"/>
  <c r="AL49" i="6"/>
  <c r="AK51" i="6"/>
  <c r="AL51" i="6"/>
  <c r="AK53" i="6"/>
  <c r="AL53" i="6"/>
  <c r="AL56" i="6"/>
  <c r="AK56" i="6"/>
  <c r="AL58" i="6"/>
  <c r="AK58" i="6"/>
  <c r="AL60" i="6"/>
  <c r="AK60" i="6"/>
  <c r="AL62" i="6"/>
  <c r="AK62" i="6"/>
  <c r="AL64" i="6"/>
  <c r="AK64" i="6"/>
  <c r="AL66" i="6"/>
  <c r="AK66" i="6"/>
  <c r="AK68" i="6"/>
  <c r="AL68" i="6"/>
  <c r="AL3" i="6"/>
  <c r="AK3" i="6"/>
  <c r="AK7" i="6"/>
  <c r="AL7" i="6"/>
  <c r="AK13" i="6"/>
  <c r="AL13" i="6"/>
  <c r="AK20" i="6"/>
  <c r="AL20" i="6"/>
  <c r="AK26" i="6"/>
  <c r="AL26" i="6"/>
  <c r="AK32" i="6"/>
  <c r="AL32" i="6"/>
  <c r="AK36" i="6"/>
  <c r="AL36" i="6"/>
  <c r="AK42" i="6"/>
  <c r="AL42" i="6"/>
  <c r="AK46" i="6"/>
  <c r="AL46" i="6"/>
  <c r="AL52" i="6"/>
  <c r="AK52" i="6"/>
  <c r="AL57" i="6"/>
  <c r="AK57" i="6"/>
  <c r="AK61" i="6"/>
  <c r="AL61" i="6"/>
  <c r="AL65" i="6"/>
  <c r="AK65" i="6"/>
  <c r="Z69" i="6"/>
  <c r="Y69" i="6"/>
  <c r="AA68" i="6"/>
  <c r="AA22" i="6"/>
  <c r="AA24" i="6"/>
  <c r="AA26" i="6"/>
  <c r="AA28" i="6"/>
  <c r="AA30" i="6"/>
  <c r="AA32" i="6"/>
  <c r="AA34" i="6"/>
  <c r="AA36" i="6"/>
  <c r="AA38" i="6"/>
  <c r="AA40" i="6"/>
  <c r="AA42" i="6"/>
  <c r="AA44" i="6"/>
  <c r="AA46" i="6"/>
  <c r="AA48" i="6"/>
  <c r="AA50" i="6"/>
  <c r="AA52" i="6"/>
  <c r="AA54" i="6"/>
  <c r="AA56" i="6"/>
  <c r="AA58" i="6"/>
  <c r="AA60" i="6"/>
  <c r="AA62" i="6"/>
  <c r="AA64" i="6"/>
  <c r="AA66" i="6"/>
  <c r="AA21" i="6"/>
  <c r="AA23" i="6"/>
  <c r="AA25" i="6"/>
  <c r="AA27" i="6"/>
  <c r="AA29" i="6"/>
  <c r="AA31" i="6"/>
  <c r="AA33" i="6"/>
  <c r="AA35" i="6"/>
  <c r="AA37" i="6"/>
  <c r="AA39" i="6"/>
  <c r="AA41" i="6"/>
  <c r="AA43" i="6"/>
  <c r="AA45" i="6"/>
  <c r="AA47" i="6"/>
  <c r="AA49" i="6"/>
  <c r="AA51" i="6"/>
  <c r="AA53" i="6"/>
  <c r="AA55" i="6"/>
  <c r="AA57" i="6"/>
  <c r="AA59" i="6"/>
  <c r="AA61" i="6"/>
  <c r="AA63" i="6"/>
  <c r="AA4" i="6"/>
  <c r="AA6" i="6"/>
  <c r="AA8" i="6"/>
  <c r="AA10" i="6"/>
  <c r="AA12" i="6"/>
  <c r="AA14" i="6"/>
  <c r="AA16" i="6"/>
  <c r="AA18" i="6"/>
  <c r="AA65" i="6"/>
  <c r="AA67" i="6"/>
  <c r="AA3" i="6"/>
  <c r="AA5" i="6"/>
  <c r="AA7" i="6"/>
  <c r="AA9" i="6"/>
  <c r="AA11" i="6"/>
  <c r="AA13" i="6"/>
  <c r="AA15" i="6"/>
  <c r="AA17" i="6"/>
  <c r="AA19" i="6"/>
  <c r="M52" i="6"/>
  <c r="N52" i="6"/>
  <c r="M36" i="6"/>
  <c r="N36" i="6"/>
  <c r="M24" i="6"/>
  <c r="N24" i="6"/>
  <c r="M22" i="6"/>
  <c r="N22" i="6"/>
  <c r="M7" i="6"/>
  <c r="N7" i="6"/>
  <c r="M5" i="6"/>
  <c r="N5" i="6"/>
  <c r="N63" i="6"/>
  <c r="N61" i="6"/>
  <c r="O61" i="6" s="1"/>
  <c r="N48" i="6"/>
  <c r="N32" i="6"/>
  <c r="O32" i="6" s="1"/>
  <c r="N18" i="6"/>
  <c r="N16" i="6"/>
  <c r="O16" i="6" s="1"/>
  <c r="N66" i="6"/>
  <c r="M66" i="6"/>
  <c r="N62" i="6"/>
  <c r="M62" i="6"/>
  <c r="M58" i="6"/>
  <c r="N58" i="6"/>
  <c r="M53" i="6"/>
  <c r="N53" i="6"/>
  <c r="N47" i="6"/>
  <c r="M47" i="6"/>
  <c r="N43" i="6"/>
  <c r="M43" i="6"/>
  <c r="N39" i="6"/>
  <c r="M39" i="6"/>
  <c r="N35" i="6"/>
  <c r="M35" i="6"/>
  <c r="N29" i="6"/>
  <c r="M29" i="6"/>
  <c r="M25" i="6"/>
  <c r="N25" i="6"/>
  <c r="N21" i="6"/>
  <c r="M21" i="6"/>
  <c r="M17" i="6"/>
  <c r="N17" i="6"/>
  <c r="N12" i="6"/>
  <c r="M12" i="6"/>
  <c r="N8" i="6"/>
  <c r="M8" i="6"/>
  <c r="N68" i="6"/>
  <c r="M68" i="6"/>
  <c r="M64" i="6"/>
  <c r="N64" i="6"/>
  <c r="N60" i="6"/>
  <c r="M60" i="6"/>
  <c r="N56" i="6"/>
  <c r="M56" i="6"/>
  <c r="N51" i="6"/>
  <c r="M51" i="6"/>
  <c r="M49" i="6"/>
  <c r="N49" i="6"/>
  <c r="M45" i="6"/>
  <c r="N45" i="6"/>
  <c r="M41" i="6"/>
  <c r="N41" i="6"/>
  <c r="M37" i="6"/>
  <c r="N37" i="6"/>
  <c r="M33" i="6"/>
  <c r="N33" i="6"/>
  <c r="N31" i="6"/>
  <c r="M31" i="6"/>
  <c r="N27" i="6"/>
  <c r="M27" i="6"/>
  <c r="M23" i="6"/>
  <c r="N23" i="6"/>
  <c r="M19" i="6"/>
  <c r="N19" i="6"/>
  <c r="N15" i="6"/>
  <c r="M15" i="6"/>
  <c r="N10" i="6"/>
  <c r="M10" i="6"/>
  <c r="N6" i="6"/>
  <c r="M6" i="6"/>
  <c r="N4" i="6"/>
  <c r="M4" i="6"/>
  <c r="N59" i="6"/>
  <c r="N54" i="6"/>
  <c r="O54" i="6" s="1"/>
  <c r="N50" i="6"/>
  <c r="N46" i="6"/>
  <c r="N42" i="6"/>
  <c r="N38" i="6"/>
  <c r="O38" i="6" s="1"/>
  <c r="N34" i="6"/>
  <c r="N26" i="6"/>
  <c r="O26" i="6" s="1"/>
  <c r="N20" i="6"/>
  <c r="M67" i="6"/>
  <c r="M65" i="6"/>
  <c r="M57" i="6"/>
  <c r="M44" i="6"/>
  <c r="M40" i="6"/>
  <c r="M30" i="6"/>
  <c r="M28" i="6"/>
  <c r="O28" i="6" s="1"/>
  <c r="M13" i="6"/>
  <c r="M11" i="6"/>
  <c r="O11" i="6" s="1"/>
  <c r="M9" i="6"/>
  <c r="N3" i="6"/>
  <c r="M3" i="6"/>
  <c r="HP31" i="6" l="1"/>
  <c r="HQ31" i="6"/>
  <c r="HP15" i="6"/>
  <c r="HQ15" i="6"/>
  <c r="HP35" i="6"/>
  <c r="HQ35" i="6"/>
  <c r="HP51" i="6"/>
  <c r="HQ51" i="6"/>
  <c r="HP68" i="6"/>
  <c r="HQ68" i="6"/>
  <c r="HP21" i="6"/>
  <c r="HQ21" i="6"/>
  <c r="HP37" i="6"/>
  <c r="HQ37" i="6"/>
  <c r="HP53" i="6"/>
  <c r="HQ53" i="6"/>
  <c r="HP9" i="6"/>
  <c r="HQ9" i="6"/>
  <c r="HP18" i="6"/>
  <c r="HQ18" i="6"/>
  <c r="HP30" i="6"/>
  <c r="HQ30" i="6"/>
  <c r="HP38" i="6"/>
  <c r="HQ38" i="6"/>
  <c r="HP46" i="6"/>
  <c r="HQ46" i="6"/>
  <c r="HP54" i="6"/>
  <c r="HQ54" i="6"/>
  <c r="HP63" i="6"/>
  <c r="HQ63" i="6"/>
  <c r="HP11" i="6"/>
  <c r="HQ11" i="6"/>
  <c r="HP20" i="6"/>
  <c r="HQ20" i="6"/>
  <c r="HP32" i="6"/>
  <c r="HQ32" i="6"/>
  <c r="HP44" i="6"/>
  <c r="HQ44" i="6"/>
  <c r="HP57" i="6"/>
  <c r="HQ57" i="6"/>
  <c r="HP65" i="6"/>
  <c r="HQ65" i="6"/>
  <c r="HP8" i="6"/>
  <c r="HQ8" i="6"/>
  <c r="HP19" i="6"/>
  <c r="HQ19" i="6"/>
  <c r="HP39" i="6"/>
  <c r="HQ39" i="6"/>
  <c r="HP56" i="6"/>
  <c r="HQ56" i="6"/>
  <c r="HP3" i="6"/>
  <c r="HQ3" i="6"/>
  <c r="HP25" i="6"/>
  <c r="HQ25" i="6"/>
  <c r="HP41" i="6"/>
  <c r="HQ41" i="6"/>
  <c r="HP58" i="6"/>
  <c r="HQ58" i="6"/>
  <c r="HP6" i="6"/>
  <c r="HQ6" i="6"/>
  <c r="HP23" i="6"/>
  <c r="HQ23" i="6"/>
  <c r="HP43" i="6"/>
  <c r="HQ43" i="6"/>
  <c r="HP64" i="6"/>
  <c r="HQ64" i="6"/>
  <c r="HP12" i="6"/>
  <c r="HQ12" i="6"/>
  <c r="HP29" i="6"/>
  <c r="HQ29" i="6"/>
  <c r="HP45" i="6"/>
  <c r="HQ45" i="6"/>
  <c r="HP62" i="6"/>
  <c r="HQ62" i="6"/>
  <c r="HP13" i="6"/>
  <c r="HQ13" i="6"/>
  <c r="HP26" i="6"/>
  <c r="HQ26" i="6"/>
  <c r="HP34" i="6"/>
  <c r="HQ34" i="6"/>
  <c r="HP42" i="6"/>
  <c r="HQ42" i="6"/>
  <c r="HP50" i="6"/>
  <c r="HQ50" i="6"/>
  <c r="HP59" i="6"/>
  <c r="HQ59" i="6"/>
  <c r="HP67" i="6"/>
  <c r="HQ67" i="6"/>
  <c r="HP16" i="6"/>
  <c r="HQ16" i="6"/>
  <c r="HP28" i="6"/>
  <c r="HQ28" i="6"/>
  <c r="HP40" i="6"/>
  <c r="HQ40" i="6"/>
  <c r="HP48" i="6"/>
  <c r="HQ48" i="6"/>
  <c r="HP61" i="6"/>
  <c r="HQ61" i="6"/>
  <c r="HP4" i="6"/>
  <c r="HQ4" i="6"/>
  <c r="HP10" i="6"/>
  <c r="HQ10" i="6"/>
  <c r="HP27" i="6"/>
  <c r="HQ27" i="6"/>
  <c r="HP47" i="6"/>
  <c r="HQ47" i="6"/>
  <c r="HP60" i="6"/>
  <c r="HQ60" i="6"/>
  <c r="HP17" i="6"/>
  <c r="HQ17" i="6"/>
  <c r="HP33" i="6"/>
  <c r="HQ33" i="6"/>
  <c r="HP49" i="6"/>
  <c r="HQ49" i="6"/>
  <c r="HP66" i="6"/>
  <c r="HQ66" i="6"/>
  <c r="O13" i="6"/>
  <c r="O42" i="6"/>
  <c r="O59" i="6"/>
  <c r="O48" i="6"/>
  <c r="O34" i="6"/>
  <c r="O50" i="6"/>
  <c r="O40" i="6"/>
  <c r="O67" i="6"/>
  <c r="O9" i="6"/>
  <c r="O30" i="6"/>
  <c r="O65" i="6"/>
  <c r="O20" i="6"/>
  <c r="O44" i="6"/>
  <c r="O18" i="6"/>
  <c r="O63" i="6"/>
  <c r="O57" i="6"/>
  <c r="O46" i="6"/>
  <c r="EP69" i="6"/>
  <c r="EQ3" i="6"/>
  <c r="EQ69" i="6" s="1"/>
  <c r="CH69" i="6"/>
  <c r="CI3" i="6"/>
  <c r="CI69" i="6" s="1"/>
  <c r="AX69" i="6"/>
  <c r="AY32" i="6"/>
  <c r="AY31" i="6"/>
  <c r="AW69" i="6"/>
  <c r="AM52" i="6"/>
  <c r="AM46" i="6"/>
  <c r="AM42" i="6"/>
  <c r="AM36" i="6"/>
  <c r="AM32" i="6"/>
  <c r="AM26" i="6"/>
  <c r="AM20" i="6"/>
  <c r="AM13" i="6"/>
  <c r="AM7" i="6"/>
  <c r="AM68" i="6"/>
  <c r="AM66" i="6"/>
  <c r="AM60" i="6"/>
  <c r="AM45" i="6"/>
  <c r="AM43" i="6"/>
  <c r="AM41" i="6"/>
  <c r="AM39" i="6"/>
  <c r="AM37" i="6"/>
  <c r="AM35" i="6"/>
  <c r="AM33" i="6"/>
  <c r="AM29" i="6"/>
  <c r="AM27" i="6"/>
  <c r="AM25" i="6"/>
  <c r="AM23" i="6"/>
  <c r="AM21" i="6"/>
  <c r="AM19" i="6"/>
  <c r="AM17" i="6"/>
  <c r="AM15" i="6"/>
  <c r="AM12" i="6"/>
  <c r="AM10" i="6"/>
  <c r="AM8" i="6"/>
  <c r="AM6" i="6"/>
  <c r="AM4" i="6"/>
  <c r="AM67" i="6"/>
  <c r="AM54" i="6"/>
  <c r="AM50" i="6"/>
  <c r="AM48" i="6"/>
  <c r="AM44" i="6"/>
  <c r="AM40" i="6"/>
  <c r="AM38" i="6"/>
  <c r="AM34" i="6"/>
  <c r="AM30" i="6"/>
  <c r="AM28" i="6"/>
  <c r="AM24" i="6"/>
  <c r="AM22" i="6"/>
  <c r="AM18" i="6"/>
  <c r="AM16" i="6"/>
  <c r="AM11" i="6"/>
  <c r="AM9" i="6"/>
  <c r="AM5" i="6"/>
  <c r="AM31" i="6"/>
  <c r="AM65" i="6"/>
  <c r="AM61" i="6"/>
  <c r="AM57" i="6"/>
  <c r="AL69" i="6"/>
  <c r="AM3" i="6"/>
  <c r="AM64" i="6"/>
  <c r="AM62" i="6"/>
  <c r="AM58" i="6"/>
  <c r="AM56" i="6"/>
  <c r="AM53" i="6"/>
  <c r="AM51" i="6"/>
  <c r="AM49" i="6"/>
  <c r="AM47" i="6"/>
  <c r="AM63" i="6"/>
  <c r="AM59" i="6"/>
  <c r="M69" i="6"/>
  <c r="N69" i="6"/>
  <c r="AA69" i="6"/>
  <c r="O4" i="6"/>
  <c r="O6" i="6"/>
  <c r="O10" i="6"/>
  <c r="O15" i="6"/>
  <c r="O27" i="6"/>
  <c r="O31" i="6"/>
  <c r="O51" i="6"/>
  <c r="O56" i="6"/>
  <c r="O60" i="6"/>
  <c r="O68" i="6"/>
  <c r="O8" i="6"/>
  <c r="O12" i="6"/>
  <c r="O21" i="6"/>
  <c r="O29" i="6"/>
  <c r="O35" i="6"/>
  <c r="O39" i="6"/>
  <c r="O43" i="6"/>
  <c r="O47" i="6"/>
  <c r="O62" i="6"/>
  <c r="O66" i="6"/>
  <c r="O5" i="6"/>
  <c r="O7" i="6"/>
  <c r="O22" i="6"/>
  <c r="O24" i="6"/>
  <c r="O36" i="6"/>
  <c r="O52" i="6"/>
  <c r="HI69" i="6"/>
  <c r="O19" i="6"/>
  <c r="O23" i="6"/>
  <c r="O33" i="6"/>
  <c r="O37" i="6"/>
  <c r="O41" i="6"/>
  <c r="O45" i="6"/>
  <c r="O49" i="6"/>
  <c r="O64" i="6"/>
  <c r="O17" i="6"/>
  <c r="O25" i="6"/>
  <c r="O53" i="6"/>
  <c r="O58" i="6"/>
  <c r="GK69" i="6"/>
  <c r="FY69" i="6"/>
  <c r="GA69" i="6" s="1"/>
  <c r="FM69" i="6"/>
  <c r="FA69" i="6"/>
  <c r="EO69" i="6"/>
  <c r="EC69" i="6"/>
  <c r="EE69" i="6" s="1"/>
  <c r="DQ69" i="6"/>
  <c r="DS69" i="6" s="1"/>
  <c r="DE69" i="6"/>
  <c r="CS69" i="6"/>
  <c r="CG69" i="6"/>
  <c r="BU69" i="6"/>
  <c r="BI69" i="6"/>
  <c r="AK69" i="6"/>
  <c r="O3" i="6"/>
  <c r="AY69" i="6" l="1"/>
  <c r="AM69" i="6"/>
  <c r="O69" i="6"/>
</calcChain>
</file>

<file path=xl/comments1.xml><?xml version="1.0" encoding="utf-8"?>
<comments xmlns="http://schemas.openxmlformats.org/spreadsheetml/2006/main">
  <authors>
    <author>Fredy Ramirez Casasbuenas</author>
  </authors>
  <commentList>
    <comment ref="A20" authorId="0">
      <text>
        <r>
          <rPr>
            <b/>
            <sz val="9"/>
            <color indexed="81"/>
            <rFont val="Tahoma"/>
            <family val="2"/>
          </rPr>
          <t xml:space="preserve">Fredy Ramirez CasasbuenaEVALUAR X UNIDAD
</t>
        </r>
      </text>
    </comment>
  </commentList>
</comments>
</file>

<file path=xl/sharedStrings.xml><?xml version="1.0" encoding="utf-8"?>
<sst xmlns="http://schemas.openxmlformats.org/spreadsheetml/2006/main" count="1928" uniqueCount="229">
  <si>
    <t>No. ITEMS</t>
  </si>
  <si>
    <t>CÓDIGO UNSPSC</t>
  </si>
  <si>
    <t>CODIGO INSTITUCIONAL</t>
  </si>
  <si>
    <t>CANTIDAD BOGOTA</t>
  </si>
  <si>
    <t>UNIDAD</t>
  </si>
  <si>
    <t>MARCA</t>
  </si>
  <si>
    <t>FACTOR DE EMPAQUE</t>
  </si>
  <si>
    <t>VALOR UNITARIO</t>
  </si>
  <si>
    <t xml:space="preserve"> VALOR IVA</t>
  </si>
  <si>
    <t>VALOR UNITARIO CON IVA</t>
  </si>
  <si>
    <t>VALOR TOTAL BOGOTA</t>
  </si>
  <si>
    <t>VALOR TOTAL ZIPAQUIRA</t>
  </si>
  <si>
    <t>% DESCUENTO A 30 DIAS</t>
  </si>
  <si>
    <t>% DESCUENTO A 60 DIAS</t>
  </si>
  <si>
    <t>CUMPLE</t>
  </si>
  <si>
    <t>CONCEPTO TECNICO</t>
  </si>
  <si>
    <t>PRECIO INFERIOR DE REFERENCIA</t>
  </si>
  <si>
    <t>Etiquetas de fila</t>
  </si>
  <si>
    <t>Total general</t>
  </si>
  <si>
    <t>Mín. de VALOR UNITARIO CON IVA</t>
  </si>
  <si>
    <t>CAJA X 100</t>
  </si>
  <si>
    <t>NOMBRE DEL PRODUCTO</t>
  </si>
  <si>
    <t>UNIDAD DE MEDIDA</t>
  </si>
  <si>
    <t>NOMBRE DEL PROVEEDOR</t>
  </si>
  <si>
    <t>CAJA</t>
  </si>
  <si>
    <t>MENOR PRECIO OFERTADO</t>
  </si>
  <si>
    <t>NOMBRE DEL PROVEEDOR CON MENOR PRECIO OFERTADO</t>
  </si>
  <si>
    <t>BATA DESECHABLE EN SMS DE 35 GRS, CON PUÑO RESORTADO Y CUATRO TIRAS PARA AMARRE, TALLA UNICA COLOR BLANCO</t>
  </si>
  <si>
    <t>BATA QUIRURGICA  DESHECHABLE ESTERIL NIVEL 3, COLOR AZUL</t>
  </si>
  <si>
    <t>CAMPO DE CESAREA CON ABERTURA QUE SEA TRIDIMENSIONAL CON BOLSA RECOLECTORA DE FLUIDOS, BORDE DE LA BOLSA RECOLECTORA COMPUESTO DE MATERIAL TIPO ESPÚMA PARA MAYOR ESTABILIDAD Y MANEJO OPTIMO DE FLUIDOS, ADHESIVO EXPANDIBLE INTEGRADO PARA UNA FIJACION SEGURA SOPORTE PARA TUBOS INTEGRADOS PARA FACILI UNIDAD</t>
  </si>
  <si>
    <t>CANDADO CARRO PARO PLASTICO FLEXIBLE PAQUETE X 50</t>
  </si>
  <si>
    <t>CINTA CONTROL PARA ESTERILIZAR CON OXIDO DE ETILENO DE 19 mm X 50 mts</t>
  </si>
  <si>
    <t>CINTA PARA SELLADORA MARCA HAWO REF HM750-3020</t>
  </si>
  <si>
    <t>CIRCUITO PARA VENTILACION MECANICA NEONATAL SIN CABLE CALEFACTOR CON DOS TRAMPAS DE AGUA Y LINEA DE MONITOREO CON CONECTORES ELASTOMERICOS DE 9-11 MM, COMPATIBLE CON VENTILADOR INFANT STAR 500</t>
  </si>
  <si>
    <t>CONOS PLASTICOS DESECHABLES PARA OTOSCOPIAS TAMAÑO AULTOS X 60</t>
  </si>
  <si>
    <t xml:space="preserve">CUBIERTA PROTECTORA PARA TERMOMETRO ORAL Y RECTAL </t>
  </si>
  <si>
    <t>CURETA DE LUCAS DESHECHABLE</t>
  </si>
  <si>
    <t>CURETA DESHECHABLE DERMATOLOGICA No 4</t>
  </si>
  <si>
    <t>ESPECULOS METALICOS PARA PROCEDIMIENTOS DE OIDOS (CONOS METALICOS PARA OIDO) DE 5 MM O 6 MM DE DIAMETRO EN EL EXTEMO DISTAL.</t>
  </si>
  <si>
    <t>ENVOLVEDERA DOBLE   A DOS COLORES,  GRAMAJE 400, MEDIDAS 1.14 CM X 114 CM.</t>
  </si>
  <si>
    <t>ENVOLVEDERA DOBLE   A DOS COLORES,  GRAMAJE 300, MEDIDAS 101 CM X 101 CM.</t>
  </si>
  <si>
    <t xml:space="preserve">FILTRO REDONDO PARA CONTENEDOR REFERENCIA JK095  X 100 UNIDADES </t>
  </si>
  <si>
    <t xml:space="preserve">FILTRO  RECTANGULAR PARA CONTENEDOR REFERENCIA JF166  X 100 UNIDADES </t>
  </si>
  <si>
    <t>GORRO DESECHABLE TIPO CIRUJANO ELABORADO EN TELA SMS 35 GRAMOS</t>
  </si>
  <si>
    <t>GUANTE DE NITRILO  TALLA S,M,L</t>
  </si>
  <si>
    <t>INDICADOR BIOLOGICO DE OXIDO DE ETILENO LECTURA RAPIDA (4 HORAS)</t>
  </si>
  <si>
    <t>INDICADOR BIOLOGICO DE VAPOR DE LECTURA RAPIDA  DE  1 HORA CON DATOS DE TRAZABILIDAD</t>
  </si>
  <si>
    <t>INDICADOR QUIMICO A VAPOR CLASE 6</t>
  </si>
  <si>
    <t xml:space="preserve">INDICADOR QUIMICO OXIDO DE ETILENO </t>
  </si>
  <si>
    <t>KIT DE IMPRESIÓN (ROLLO Y CINTA)  PARA INCUBADORA MARCA SMART WELL DE LECTURA EN 4 HORAS.</t>
  </si>
  <si>
    <t>LAPIZ PUNTA DE DIAMANTE UNIDAD</t>
  </si>
  <si>
    <t>MASCARA LARINGEA REUSABLE No.1</t>
  </si>
  <si>
    <t>MASCARA LARINGEA REUSABLE No.2</t>
  </si>
  <si>
    <t>MASCARA LARINGEA REUSABLE No.2,5</t>
  </si>
  <si>
    <t>MASCARA LARINGEA REUSABLE No.3</t>
  </si>
  <si>
    <t>MASCARA LARINGEA REUSABLE No.4</t>
  </si>
  <si>
    <t>MASCARA LARINGEA REUSABLE No.5</t>
  </si>
  <si>
    <t>PAQUETES DESECHABLES QUE CONSTEN DE 2 ENVOLVEDERAS, 1 CAMPO GENERAL, 6 CAMPOS AUXILIARES, 3 BATAS, 3 TOALLAS, 1 FUNDA Y 2 SABANAS.</t>
  </si>
  <si>
    <t>PAQUETE DE ROPA DESECHABLE ESTERIL, RESISTENTE A LA PENETRACION MICROBIANA EN SECO Y EN HUMEDO, NIVEL DE EMISION DE PELUSA MINIMO 1.0 RESISTENCIA A LA PENETRACIO DE LIQUIDOS MAYOR A 100, CORRESPONDE A PAQUETE DE TEJIDO SIN TEJER, POLIESTER Y FILM DE POLIETILENO CON CINTA ADHESIVA PROTEGIDA CON PAPEL DE SILICONA, ALTA RESISTENCIA A LOS FLUIDOS, QUE NO GENERE CALENTAMIENTO, SET TORAXICO</t>
  </si>
  <si>
    <t>PAQUETE DE ROPA DESECHABLE ESTERIL, RESISTENTE A LA PENETRACION MICROBIANA EN SECO Y EN HUMEDO, NIVEL DE EMISION DE PELUSA MINIMO 1.0 RESISTENCIA A LA PENETRACIO DE LIQUIDOS MAYOR A 100, CORRESPONDE A PAQUETE DE TEJIDO SIN TEJER, POLIESTER Y FILM DE POLIETILENO CON CINTA ADHESIVA PROTEGIDA CON PAPEL DE SILICONA, ALTA RESISTENCIA A LOS FLUIDOS, QUE NO GENERE CALENTAMIENTO, SET CARDIOVASCULAR</t>
  </si>
  <si>
    <t xml:space="preserve">PAQUETES SET DE ARTROSCOPIA  QUE INCLUYA  (FUNDA, CAMPO MESA, ESTOQUINETA, CAMPO DE 1,50 X 1,50 CAMPO ARTRSOCOPIA CON BOLSA RECOLECTORA, CINTAS ADHESIVAS Y TOALLAS) </t>
  </si>
  <si>
    <t>PAPEL PARA ESTERILIZAR GRADO MEDICO CON FUELLE DE 10 X 100 cms, CON INDICADOR QUIMICO DE OXIDO DE ETILENO Y VAPOR, GRAMAJE DE  70 GRAMOS, X METRO CUADRADO CON RESISTENCIA MECANICA A LA MANIPULACION Y SELLADO</t>
  </si>
  <si>
    <t>PAPEL PARA ESTERILIZAR GRADO MEDICO CON FUELLE DE 15 X 100 cms, COM INDICADOR QUIMICO DE OXIDO DE ETILENO Y VAPOR, GRAMAJE DE 70 GRAMOS POR METRO CUADRADO CON RESISTENCIA MECANICA A LA MANIIPULACION Y SELLADO</t>
  </si>
  <si>
    <t>PAPEL PARA ESTERILIZAR GRADO MEDICO CON FUELLE DE 20 X 100 cms, CON INDICADOR QUIMICO DE OXIDO DE ETILENO Y VAPOR, GRAMAJE DE 70 GRAMOS POR METRO CUADRADO CON RESISTENCIA MECANICA A LA MANIIPULACION Y SELLADO</t>
  </si>
  <si>
    <t>PAPEL PARA ESTERILIZAR GRADO MEDICO SIN FUELLE DE 5 X 200 CMS CON INDICADOR QUIMICO DE OXIDO DE ETILENO Y VAPOR, GRAMAJE DE 70 GRAMOS, POR METRO CUADRADO, CON RESISTENCIA MECANICA A LA MANIPULACION Y SELLADO</t>
  </si>
  <si>
    <t>PAPEL PARA ESTERILIZAR GRADO MEDICO SIN FUELLE DE 7,5 X 200 CMS CON INDICADOR QUIMICO DE OXIDO DE ETILENO Y VAPOR, GRAMAJE DE 70 GRAMOS, POR METRO CUADRADO, CON RESISTENCIA MECANICA A LA MANIPULACION Y SELLADO</t>
  </si>
  <si>
    <t>PAPEL PARA ESTERILIZAR GRADO MEDICO SIN FUELLE DE 20 X 200 CMS CON INDICADOR QUIMICO DE OXIDO DE ETILENO Y VAPOR, GRAMAJE DE 70 GRAMOS, POR METRO CUADRADO, CON RESISTENCIA MECANICA A LA MANIPULACION Y SELLADO</t>
  </si>
  <si>
    <t>PAPEL PARA ESTERILIZAR GRADO MEDICO SIN FUELLE DE 25 X 200 CMS CON INDICADOR QUIMICO DE OXIDO DE ETILENO Y VAPOR, GRAMAJE DE 70 GRAMOS, POR METRO CUADRADO, CON RESISTENCIA MECANICA A LA MANIPULACION Y SELLADOCON</t>
  </si>
  <si>
    <t>PAPEL PARA ESTERILIZAR GRADO MEDICO SIN FUELLE DE 30 X 200 CMS CON INDICADOR QUIMICO DE OXIDO DE ETILENO Y VAPOR, GRAMAJE DE 70 GRAMOS, POR METRO CUADRADO, CON RESISTENCIA MECANICA A LA MANIPULACION Y SELLADOCON</t>
  </si>
  <si>
    <t>PAPEL SUPER CREPADO RESISTENTE AL AGUA Y ALCOHOL DE 1.20 X 1.20 MTS CAJA X 100 PLIEGOS</t>
  </si>
  <si>
    <t>PAPEL PARA ESTERILIZAR GRADO MEDICO SIN FUELLE DE 15 X 200 CMS CON INDICADOR QUIMICO DE OXIDO DE ETILENO Y VAPOR, GRAMAJE SUPERIOR A 70 GRAMOS, POR METRO CUADRADO, CON RESISTENCIA MECANICA A LA MANIPULACION Y SELLADOCON</t>
  </si>
  <si>
    <t>PAPEL PARA ESTERILIZAR GRADO MEDICO CON FUELLE DE 25 X 100 cms, CON INDICADOR QUIMICO DE OXIDO DE ETILENO Y VAPOR, GRAMAJE SUPERIOR A 70 GRAMOS POR METRO CUADRADO CON RESISTENCIA MECANICA A LA MANIIPULACION Y SELLADO</t>
  </si>
  <si>
    <t>PAPEL PARA ESTERILIZAR GRADO MEDICO CON FUELLE DE 35 X 100 cms, CON INDICADOR QUIMICO DE OXIDO DE ETILENO Y VAPOR, GRAMAJE SUPERIOR A 70 GRAMOS POR METRO CUADRADO CON RESISTENCIA MECANICA A LA MANIIPULACION Y SELLADO</t>
  </si>
  <si>
    <t>PAPEL PARA ESTERILIZAR GRADO MEDICO SIN FUELLE DE 10 X 200 CMS CON INDICADOR QUIMICO DE OXIDO DE ETILENO Y VAPOR, GRAMAJE SUPERIOR A 70 GRAMOS, POR METRO CUADRADO, CON RESISTENCIA MECANICA A LA MANIPULACION Y SELLADO</t>
  </si>
  <si>
    <t xml:space="preserve">PROTECTOR AUDITIVO TIPO TAPON EN ESPUMA DESECHABLES SIN CORDON, RESISTENTE A LA HUMEDAD Y AL CALOR </t>
  </si>
  <si>
    <t xml:space="preserve">PRECINTOS SEGURO DE CIERRE DE CONTENEDORES </t>
  </si>
  <si>
    <t>PRUEBAS DE BOWIE  / DICK  X 50 HOJAS</t>
  </si>
  <si>
    <t>PUNCH PARA BIOPSIA DE PIEL A SACABOCADO DE 5 mm</t>
  </si>
  <si>
    <t>PUNCH PARA BIOPSIA DE PIEL A SACABOCADO DE 4 mm</t>
  </si>
  <si>
    <t>PUNCH PARA BIOPSIA DE PIEL A SACABOCADO DE 3 mm</t>
  </si>
  <si>
    <t>TAPABOCAS DE ALTA EFICIENCIA N95  REF:1860.</t>
  </si>
  <si>
    <t>TAPABOCAS DESECHABLES DE 4 TIRAS DOS CAPAS Y FILTRO</t>
  </si>
  <si>
    <t xml:space="preserve">CANTIDAD ZIPAQUIRA </t>
  </si>
  <si>
    <t>VALOR TOTAL BOGOTA ZIPA</t>
  </si>
  <si>
    <t>ACEITE ESPECIAL REFERENCIA GB600</t>
  </si>
  <si>
    <t>ACEITE LUBRICANTE 300 ML REFERENCIA JG600</t>
  </si>
  <si>
    <t>APLICADORES DE NITRATO DE PLATA,</t>
  </si>
  <si>
    <t>ASA DE CUBO DE 1 CM X 1 CM REF:S1010</t>
  </si>
  <si>
    <t>ASA TRIANGULAR DE 1 CM X 1 CM</t>
  </si>
  <si>
    <t>ASA TRIANGULAR DE 1CM X 2 CM</t>
  </si>
  <si>
    <t xml:space="preserve">ASA DE BOLA DE 3 CM </t>
  </si>
  <si>
    <t>KIT DE BAÑO CON CLORHEXIDINA AL 2%  MAS TOALLA SECANTE GRANDE.</t>
  </si>
  <si>
    <t>BATA DESECHABLE EN SMS DE 35 GRS, CON PUÑO RESORTADO Y CUATRO TIRAS PARA AMARRE, TALLA UNICA COLOR AZUL</t>
  </si>
  <si>
    <t>ESTE ÍTEM FUE ELIMINADO MEDIANTE ADENDA.</t>
  </si>
  <si>
    <t>PAQUETE</t>
  </si>
  <si>
    <t>BOLSA</t>
  </si>
  <si>
    <t xml:space="preserve">PAQUETE </t>
  </si>
  <si>
    <t>PAR</t>
  </si>
  <si>
    <t>ROLLO</t>
  </si>
  <si>
    <t>PAQUETE X 10 UND</t>
  </si>
  <si>
    <t>NICHOLLS</t>
  </si>
  <si>
    <t>PAQUETE X 50 UNDS</t>
  </si>
  <si>
    <t>YIPAK</t>
  </si>
  <si>
    <t>CAJA X 50 UNDS</t>
  </si>
  <si>
    <t>BIOLIFE</t>
  </si>
  <si>
    <t>1. ARMEDICOS DE COLOMBIA</t>
  </si>
  <si>
    <t>PAQ X 10 UND</t>
  </si>
  <si>
    <t>PAQ X 50 UND</t>
  </si>
  <si>
    <t>PAQ X 100 UND</t>
  </si>
  <si>
    <t xml:space="preserve">PAQ X 100 UND </t>
  </si>
  <si>
    <t>GOLDEN CARE</t>
  </si>
  <si>
    <t>CAJA X 100 PLIEGOS</t>
  </si>
  <si>
    <t>CAJA X 50 UND</t>
  </si>
  <si>
    <t>2. BIOPLAST S.A</t>
  </si>
  <si>
    <t>3M</t>
  </si>
  <si>
    <t>DESCARPACK</t>
  </si>
  <si>
    <t>CAJA X 50</t>
  </si>
  <si>
    <t>3M (REF.1294)</t>
  </si>
  <si>
    <t>3M (REF. 1492V)</t>
  </si>
  <si>
    <t>PAQUETE X 500</t>
  </si>
  <si>
    <t>3M (REF.. 1243A)</t>
  </si>
  <si>
    <t>CAJA X 240</t>
  </si>
  <si>
    <t>3M (REF.1251)</t>
  </si>
  <si>
    <t>CAJA X 200</t>
  </si>
  <si>
    <t>3M (REF.. 1100)</t>
  </si>
  <si>
    <t>3M (REF.130LF)</t>
  </si>
  <si>
    <t>CAJAX50</t>
  </si>
  <si>
    <t>FILTBACTER</t>
  </si>
  <si>
    <t>3. MERPRONI SAS</t>
  </si>
  <si>
    <t>CAJA X 48 UND</t>
  </si>
  <si>
    <t>MESALABS-STERITEC</t>
  </si>
  <si>
    <t>CAJA X 100 UND</t>
  </si>
  <si>
    <t>RFQ</t>
  </si>
  <si>
    <t>TERRAGEN</t>
  </si>
  <si>
    <t>CAJA X 250 UND</t>
  </si>
  <si>
    <t>STERITEC</t>
  </si>
  <si>
    <t>WYPACK</t>
  </si>
  <si>
    <t>UND</t>
  </si>
  <si>
    <t>SMART WELL</t>
  </si>
  <si>
    <t>WYPACK /STERIKING</t>
  </si>
  <si>
    <t>WYPAK /STERIKING</t>
  </si>
  <si>
    <t>PAQUETE X 1000</t>
  </si>
  <si>
    <t>4. M&amp;M EQUIPOS MEDICOS SAS</t>
  </si>
  <si>
    <t>5. LABORATORIOS MEGAMEDICAL  SAS</t>
  </si>
  <si>
    <t>CINTAPE</t>
  </si>
  <si>
    <t xml:space="preserve">UNIDAD </t>
  </si>
  <si>
    <t>BIONOVA</t>
  </si>
  <si>
    <t>INTEGRON</t>
  </si>
  <si>
    <t>CAJA X 250</t>
  </si>
  <si>
    <t xml:space="preserve">6. MINERVA MEDICAL </t>
  </si>
  <si>
    <t>CAJAX20UNIDADES REF. 9010</t>
  </si>
  <si>
    <t>CAJAX20UNIDADES REF. 9518</t>
  </si>
  <si>
    <t>CAJAX 4 PAQUETES REF. 29781</t>
  </si>
  <si>
    <t>CAJAX48PLIEGOS REF. CH4G0048</t>
  </si>
  <si>
    <t>CAJAX48PLIEGOS REF. CH3G0045</t>
  </si>
  <si>
    <t>CAJAX6PAQUETES REF. 29127</t>
  </si>
  <si>
    <t>CAJAX6PAQUETES REF. 29107</t>
  </si>
  <si>
    <t xml:space="preserve"> CAJAX12PAQUETESREF.9155</t>
  </si>
  <si>
    <t>CAJAX6PAQUETES REF. 9185</t>
  </si>
  <si>
    <t>CARDINAL HEALTH</t>
  </si>
  <si>
    <t>CARDINAL HEALTH TWO COLOR</t>
  </si>
  <si>
    <t>BOLSA X 34 UNIDADES</t>
  </si>
  <si>
    <t>CAJA X 250 UNIDADES</t>
  </si>
  <si>
    <t>7. TECNICA ELECTROMEDICA</t>
  </si>
  <si>
    <t>WECH ALLYN</t>
  </si>
  <si>
    <t>8. REACTIMEDICA (MAURICIO GUTIERREZ)</t>
  </si>
  <si>
    <t>ROLLO X 100 METROS</t>
  </si>
  <si>
    <t>ROLLO X 200 METROS</t>
  </si>
  <si>
    <t>CAJA X 125 PLIEGOS</t>
  </si>
  <si>
    <t>BROWNE</t>
  </si>
  <si>
    <t>AMCOR</t>
  </si>
  <si>
    <t>AHLSTROM</t>
  </si>
  <si>
    <t xml:space="preserve">9.SURGICON &amp; CIA </t>
  </si>
  <si>
    <t xml:space="preserve">10. POLIFARMA S.A </t>
  </si>
  <si>
    <t>PAQX10</t>
  </si>
  <si>
    <t>CAJAX100</t>
  </si>
  <si>
    <t>CORRUGX20CAJ</t>
  </si>
  <si>
    <t>GLADIOMED</t>
  </si>
  <si>
    <t>QUIRURGICO</t>
  </si>
  <si>
    <t>EUROCIENCIA</t>
  </si>
  <si>
    <t>RYMCO</t>
  </si>
  <si>
    <t>DESCARPAK</t>
  </si>
  <si>
    <t>GLOBAL</t>
  </si>
  <si>
    <t xml:space="preserve"> </t>
  </si>
  <si>
    <t>AVELLANUS</t>
  </si>
  <si>
    <t>PQTE X 250</t>
  </si>
  <si>
    <t>GETINGE</t>
  </si>
  <si>
    <t>11. PROKONTROL</t>
  </si>
  <si>
    <t>3.5</t>
  </si>
  <si>
    <t xml:space="preserve">12.UCIPHARMA </t>
  </si>
  <si>
    <t>HARTMANN MQ</t>
  </si>
  <si>
    <t>CAJA X 5</t>
  </si>
  <si>
    <t>REGOR</t>
  </si>
  <si>
    <t>13.MEDICAL CARE WELL S.A.S</t>
  </si>
  <si>
    <t xml:space="preserve">14. LM INSTRUMENTS S.A </t>
  </si>
  <si>
    <t>Paquete x 5 Unidades</t>
  </si>
  <si>
    <t xml:space="preserve">Ambu </t>
  </si>
  <si>
    <t>15.INTERSURGICAL</t>
  </si>
  <si>
    <t>INTERSURGICAL</t>
  </si>
  <si>
    <t>GB600 ACEITE STERILIT EN SPRAY, para la lubricación de motores Aesculap, fisiologicamente inerte, no afecta la esterilidad del equipo, efecto lubricante y anticorrosivo, no contiene  silicona, indicado para metodos
de esterilizacion a vapor homologados segun EN ISO 17665-1, se aplica antes de la esterilización, volumen 300 ml.  Marca AESCULAP, Aleman.</t>
  </si>
  <si>
    <t>JG600 ACEITE EN SPRAY, para lubricación de cierres, articulaciones etc. Fisiologicamante inerte, volumen 300 ml. Marca AESCULAP, Aleman.</t>
  </si>
  <si>
    <t>Tener en cuenta que la unidad mínima de venta es Caja x 100</t>
  </si>
  <si>
    <t>JK095 FILTRO DE PAPEL PARA CONTENEDOR, desechable, para contenedores con perforación circular, con indicador de proceso. PRESENTACION: Paquete x 100 Unidades. Marca: AESCULAP, Alemán.</t>
  </si>
  <si>
    <t>JF166 FILTRO DE PAPEL PARA MINICONTENEDOR Y CONTENEDORES DENTALES,
desechable, con indicador de proceso. PRESENTACION: Paquete x 100 Unidades. Marca: AESCULAP, Alemán.</t>
  </si>
  <si>
    <t>Tener en cuenta que la unidad mínima de venta es Caja x 1.000</t>
  </si>
  <si>
    <t>JG739 PRECINTO, seguro de cierre del contenedor ante la apertura impropia, o bien para proteger el contenido esteril contra la contaminacion. Presentacion: Paquete x 1000 unds. Marca AESCULAP, Aleman.</t>
  </si>
  <si>
    <t>16.B BRAUN</t>
  </si>
  <si>
    <t>KRAMER</t>
  </si>
  <si>
    <t>PARAMOUNT</t>
  </si>
  <si>
    <t>DIMEDA</t>
  </si>
  <si>
    <t>QUICK PACK</t>
  </si>
  <si>
    <t xml:space="preserve">17. IMCOLMEDICA S.A </t>
  </si>
  <si>
    <t xml:space="preserve">ROLLO </t>
  </si>
  <si>
    <t xml:space="preserve">STERICLIN </t>
  </si>
  <si>
    <t xml:space="preserve">HAWO </t>
  </si>
  <si>
    <t xml:space="preserve">CAJA </t>
  </si>
  <si>
    <t xml:space="preserve">STERIS </t>
  </si>
  <si>
    <t xml:space="preserve">KIMS </t>
  </si>
  <si>
    <t xml:space="preserve">GOTHAPLAST </t>
  </si>
  <si>
    <t>18.SURGIPLAST</t>
  </si>
  <si>
    <t>TOTAL VALOR ADJUDICADO</t>
  </si>
  <si>
    <t>Suma de TOTAL VALOR ADJUDICADO</t>
  </si>
  <si>
    <t>Cuenta de TOTAL VALOR ADJUDICADO2</t>
  </si>
  <si>
    <t>VALOR ADJUDICADO</t>
  </si>
  <si>
    <t>ITEM ADJUDICADO</t>
  </si>
  <si>
    <t>PRESUPUESTO CONVOCATORIA</t>
  </si>
  <si>
    <t>AHORRO HUS (FALTANDO SUBSANACIONES TECNICA Y JURIDICA)</t>
  </si>
  <si>
    <t>% ITEM ADJUDICADOS</t>
  </si>
  <si>
    <t>% VALOR ADJUDICADO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</si>
</sst>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* #,##0.00_);_(* \(#,##0.00\);_(* &quot;-&quot;??_);_(@_)"/>
    <numFmt numFmtId="165" formatCode="_-* #,##0.00\ _€_-;\-* #,##0.00\ _€_-;_-* &quot;-&quot;??\ _€_-;_-@_-"/>
    <numFmt numFmtId="166" formatCode="_(&quot;$&quot;\ * #,##0.00_);_(&quot;$&quot;\ * \(#,##0.00\);_(&quot;$&quot;\ * &quot;-&quot;??_);_(@_)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(* #,##0_);_(* \(#,##0\);_(* &quot;-&quot;??_);_(@_)"/>
    <numFmt numFmtId="170" formatCode="_ &quot;$&quot;\ * #,##0_ ;_ &quot;$&quot;\ * \-#,##0_ ;_ &quot;$&quot;\ * &quot;-&quot;_ ;_ @_ "/>
  </numFmts>
  <fonts count="3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8"/>
      <color indexed="8"/>
      <name val="Arial Narrow"/>
      <family val="2"/>
    </font>
    <font>
      <sz val="10"/>
      <name val="Arial"/>
      <family val="2"/>
    </font>
    <font>
      <sz val="8"/>
      <color indexed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1"/>
      <color rgb="FFFF0000"/>
      <name val="Calibri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4" borderId="0" applyNumberFormat="0" applyBorder="0" applyAlignment="0" applyProtection="0"/>
    <xf numFmtId="0" fontId="10" fillId="16" borderId="1" applyNumberFormat="0" applyAlignment="0" applyProtection="0"/>
    <xf numFmtId="0" fontId="11" fillId="17" borderId="2" applyNumberFormat="0" applyAlignment="0" applyProtection="0"/>
    <xf numFmtId="0" fontId="12" fillId="0" borderId="3" applyNumberFormat="0" applyFill="0" applyAlignment="0" applyProtection="0"/>
    <xf numFmtId="0" fontId="5" fillId="0" borderId="0"/>
    <xf numFmtId="0" fontId="5" fillId="0" borderId="0"/>
    <xf numFmtId="0" fontId="13" fillId="0" borderId="0" applyNumberFormat="0" applyFill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21" borderId="0" applyNumberFormat="0" applyBorder="0" applyAlignment="0" applyProtection="0"/>
    <xf numFmtId="0" fontId="14" fillId="7" borderId="1" applyNumberFormat="0" applyAlignment="0" applyProtection="0"/>
    <xf numFmtId="0" fontId="3" fillId="0" borderId="0"/>
    <xf numFmtId="0" fontId="15" fillId="3" borderId="0" applyNumberFormat="0" applyBorder="0" applyAlignment="0" applyProtection="0"/>
    <xf numFmtId="164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6" fillId="22" borderId="0" applyNumberFormat="0" applyBorder="0" applyAlignment="0" applyProtection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23" borderId="4" applyNumberFormat="0" applyAlignment="0" applyProtection="0"/>
    <xf numFmtId="0" fontId="17" fillId="16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13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9" fontId="27" fillId="0" borderId="0" applyFont="0" applyFill="0" applyBorder="0" applyAlignment="0" applyProtection="0"/>
  </cellStyleXfs>
  <cellXfs count="108">
    <xf numFmtId="0" fontId="0" fillId="0" borderId="0" xfId="0"/>
    <xf numFmtId="0" fontId="4" fillId="24" borderId="10" xfId="0" applyFont="1" applyFill="1" applyBorder="1" applyAlignment="1" applyProtection="1">
      <alignment horizontal="center" vertical="center" wrapText="1"/>
    </xf>
    <xf numFmtId="0" fontId="0" fillId="24" borderId="0" xfId="0" applyFill="1"/>
    <xf numFmtId="0" fontId="4" fillId="24" borderId="10" xfId="0" applyFont="1" applyFill="1" applyBorder="1" applyAlignment="1" applyProtection="1">
      <alignment horizontal="center" vertical="center" wrapText="1"/>
      <protection locked="0"/>
    </xf>
    <xf numFmtId="169" fontId="4" fillId="24" borderId="10" xfId="35" applyNumberFormat="1" applyFont="1" applyFill="1" applyBorder="1" applyAlignment="1" applyProtection="1">
      <alignment horizontal="center" vertical="center" wrapText="1"/>
      <protection locked="0"/>
    </xf>
    <xf numFmtId="2" fontId="0" fillId="24" borderId="0" xfId="0" applyNumberFormat="1" applyFill="1"/>
    <xf numFmtId="2" fontId="4" fillId="24" borderId="10" xfId="0" applyNumberFormat="1" applyFont="1" applyFill="1" applyBorder="1" applyAlignment="1" applyProtection="1">
      <alignment horizontal="center" vertical="center" wrapText="1"/>
    </xf>
    <xf numFmtId="0" fontId="0" fillId="24" borderId="0" xfId="0" applyFill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3" fontId="0" fillId="24" borderId="0" xfId="0" applyNumberFormat="1" applyFill="1"/>
    <xf numFmtId="169" fontId="1" fillId="24" borderId="0" xfId="35" applyNumberFormat="1" applyFont="1" applyFill="1"/>
    <xf numFmtId="169" fontId="25" fillId="24" borderId="10" xfId="35" applyNumberFormat="1" applyFont="1" applyFill="1" applyBorder="1"/>
    <xf numFmtId="0" fontId="4" fillId="25" borderId="10" xfId="0" applyFont="1" applyFill="1" applyBorder="1" applyAlignment="1" applyProtection="1">
      <alignment horizontal="center" vertical="center" wrapText="1"/>
      <protection locked="0"/>
    </xf>
    <xf numFmtId="169" fontId="4" fillId="25" borderId="10" xfId="35" applyNumberFormat="1" applyFont="1" applyFill="1" applyBorder="1" applyAlignment="1" applyProtection="1">
      <alignment horizontal="center" vertical="center" wrapText="1"/>
      <protection locked="0"/>
    </xf>
    <xf numFmtId="0" fontId="24" fillId="25" borderId="10" xfId="0" applyFont="1" applyFill="1" applyBorder="1" applyAlignment="1" applyProtection="1">
      <alignment horizontal="center"/>
      <protection locked="0"/>
    </xf>
    <xf numFmtId="0" fontId="24" fillId="25" borderId="10" xfId="0" applyFont="1" applyFill="1" applyBorder="1" applyProtection="1">
      <protection locked="0"/>
    </xf>
    <xf numFmtId="169" fontId="24" fillId="25" borderId="10" xfId="35" applyNumberFormat="1" applyFont="1" applyFill="1" applyBorder="1" applyProtection="1">
      <protection locked="0"/>
    </xf>
    <xf numFmtId="4" fontId="1" fillId="25" borderId="10" xfId="35" applyNumberFormat="1" applyFont="1" applyFill="1" applyBorder="1"/>
    <xf numFmtId="3" fontId="1" fillId="25" borderId="10" xfId="35" applyNumberFormat="1" applyFont="1" applyFill="1" applyBorder="1"/>
    <xf numFmtId="0" fontId="0" fillId="25" borderId="10" xfId="0" applyFill="1" applyBorder="1"/>
    <xf numFmtId="9" fontId="0" fillId="25" borderId="10" xfId="0" applyNumberFormat="1" applyFill="1" applyBorder="1" applyAlignment="1">
      <alignment horizontal="center"/>
    </xf>
    <xf numFmtId="3" fontId="0" fillId="25" borderId="10" xfId="0" applyNumberFormat="1" applyFill="1" applyBorder="1"/>
    <xf numFmtId="0" fontId="24" fillId="25" borderId="10" xfId="0" applyFont="1" applyFill="1" applyBorder="1" applyAlignment="1" applyProtection="1">
      <alignment horizontal="center" wrapText="1"/>
      <protection locked="0"/>
    </xf>
    <xf numFmtId="0" fontId="0" fillId="24" borderId="0" xfId="0" applyFill="1" applyAlignment="1"/>
    <xf numFmtId="3" fontId="6" fillId="24" borderId="10" xfId="73" applyNumberFormat="1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wrapText="1"/>
    </xf>
    <xf numFmtId="1" fontId="24" fillId="0" borderId="10" xfId="0" applyNumberFormat="1" applyFont="1" applyBorder="1" applyAlignment="1">
      <alignment horizontal="center" wrapText="1"/>
    </xf>
    <xf numFmtId="0" fontId="24" fillId="0" borderId="10" xfId="0" applyFont="1" applyBorder="1" applyAlignment="1">
      <alignment horizontal="justify" wrapText="1"/>
    </xf>
    <xf numFmtId="0" fontId="24" fillId="0" borderId="10" xfId="0" applyFont="1" applyBorder="1" applyAlignment="1">
      <alignment wrapText="1"/>
    </xf>
    <xf numFmtId="3" fontId="24" fillId="0" borderId="10" xfId="0" applyNumberFormat="1" applyFont="1" applyBorder="1" applyAlignment="1">
      <alignment horizontal="right" wrapText="1"/>
    </xf>
    <xf numFmtId="169" fontId="25" fillId="24" borderId="0" xfId="35" applyNumberFormat="1" applyFont="1" applyFill="1" applyBorder="1"/>
    <xf numFmtId="0" fontId="4" fillId="26" borderId="10" xfId="0" applyFont="1" applyFill="1" applyBorder="1" applyAlignment="1" applyProtection="1">
      <alignment horizontal="center" vertical="center" wrapText="1"/>
      <protection locked="0"/>
    </xf>
    <xf numFmtId="169" fontId="4" fillId="26" borderId="10" xfId="35" applyNumberFormat="1" applyFont="1" applyFill="1" applyBorder="1" applyAlignment="1" applyProtection="1">
      <alignment horizontal="center" vertical="center" wrapText="1"/>
      <protection locked="0"/>
    </xf>
    <xf numFmtId="0" fontId="24" fillId="26" borderId="10" xfId="0" applyFont="1" applyFill="1" applyBorder="1" applyAlignment="1" applyProtection="1">
      <alignment horizontal="center"/>
      <protection locked="0"/>
    </xf>
    <xf numFmtId="0" fontId="24" fillId="26" borderId="10" xfId="0" applyFont="1" applyFill="1" applyBorder="1" applyProtection="1">
      <protection locked="0"/>
    </xf>
    <xf numFmtId="169" fontId="24" fillId="26" borderId="10" xfId="35" applyNumberFormat="1" applyFont="1" applyFill="1" applyBorder="1" applyProtection="1">
      <protection locked="0"/>
    </xf>
    <xf numFmtId="4" fontId="1" fillId="26" borderId="10" xfId="35" applyNumberFormat="1" applyFont="1" applyFill="1" applyBorder="1"/>
    <xf numFmtId="3" fontId="1" fillId="26" borderId="10" xfId="35" applyNumberFormat="1" applyFont="1" applyFill="1" applyBorder="1"/>
    <xf numFmtId="0" fontId="0" fillId="26" borderId="10" xfId="0" applyFill="1" applyBorder="1"/>
    <xf numFmtId="9" fontId="0" fillId="26" borderId="10" xfId="0" applyNumberFormat="1" applyFill="1" applyBorder="1" applyAlignment="1">
      <alignment horizontal="center"/>
    </xf>
    <xf numFmtId="3" fontId="0" fillId="26" borderId="10" xfId="0" applyNumberFormat="1" applyFill="1" applyBorder="1"/>
    <xf numFmtId="0" fontId="24" fillId="26" borderId="10" xfId="0" applyFont="1" applyFill="1" applyBorder="1" applyAlignment="1" applyProtection="1">
      <alignment horizontal="center" wrapText="1"/>
      <protection locked="0"/>
    </xf>
    <xf numFmtId="0" fontId="24" fillId="26" borderId="10" xfId="0" applyFont="1" applyFill="1" applyBorder="1" applyAlignment="1">
      <alignment horizontal="center" wrapText="1"/>
    </xf>
    <xf numFmtId="0" fontId="24" fillId="27" borderId="10" xfId="0" applyFont="1" applyFill="1" applyBorder="1" applyAlignment="1">
      <alignment horizontal="center" wrapText="1"/>
    </xf>
    <xf numFmtId="3" fontId="24" fillId="27" borderId="10" xfId="0" applyNumberFormat="1" applyFont="1" applyFill="1" applyBorder="1" applyAlignment="1">
      <alignment horizontal="right" wrapText="1"/>
    </xf>
    <xf numFmtId="0" fontId="24" fillId="27" borderId="10" xfId="0" applyFont="1" applyFill="1" applyBorder="1" applyProtection="1">
      <protection locked="0"/>
    </xf>
    <xf numFmtId="0" fontId="24" fillId="27" borderId="10" xfId="0" applyFont="1" applyFill="1" applyBorder="1" applyAlignment="1" applyProtection="1">
      <alignment horizontal="center"/>
      <protection locked="0"/>
    </xf>
    <xf numFmtId="169" fontId="24" fillId="27" borderId="10" xfId="35" applyNumberFormat="1" applyFont="1" applyFill="1" applyBorder="1" applyProtection="1">
      <protection locked="0"/>
    </xf>
    <xf numFmtId="4" fontId="1" fillId="27" borderId="10" xfId="35" applyNumberFormat="1" applyFont="1" applyFill="1" applyBorder="1"/>
    <xf numFmtId="3" fontId="1" fillId="27" borderId="10" xfId="35" applyNumberFormat="1" applyFont="1" applyFill="1" applyBorder="1"/>
    <xf numFmtId="0" fontId="0" fillId="27" borderId="10" xfId="0" applyFill="1" applyBorder="1"/>
    <xf numFmtId="3" fontId="0" fillId="27" borderId="10" xfId="0" applyNumberFormat="1" applyFill="1" applyBorder="1"/>
    <xf numFmtId="0" fontId="24" fillId="27" borderId="13" xfId="0" applyFont="1" applyFill="1" applyBorder="1" applyAlignment="1">
      <alignment wrapText="1"/>
    </xf>
    <xf numFmtId="0" fontId="0" fillId="27" borderId="0" xfId="0" applyFill="1"/>
    <xf numFmtId="1" fontId="0" fillId="26" borderId="10" xfId="0" applyNumberFormat="1" applyFill="1" applyBorder="1"/>
    <xf numFmtId="1" fontId="0" fillId="26" borderId="10" xfId="0" applyNumberFormat="1" applyFill="1" applyBorder="1" applyAlignment="1">
      <alignment horizontal="center"/>
    </xf>
    <xf numFmtId="1" fontId="0" fillId="27" borderId="10" xfId="0" applyNumberFormat="1" applyFill="1" applyBorder="1"/>
    <xf numFmtId="0" fontId="24" fillId="29" borderId="10" xfId="0" applyFont="1" applyFill="1" applyBorder="1" applyAlignment="1">
      <alignment horizontal="center" wrapText="1"/>
    </xf>
    <xf numFmtId="1" fontId="0" fillId="25" borderId="10" xfId="0" applyNumberFormat="1" applyFill="1" applyBorder="1" applyAlignment="1">
      <alignment horizontal="right"/>
    </xf>
    <xf numFmtId="0" fontId="0" fillId="25" borderId="10" xfId="0" applyFill="1" applyBorder="1" applyAlignment="1">
      <alignment horizontal="right"/>
    </xf>
    <xf numFmtId="169" fontId="25" fillId="24" borderId="12" xfId="35" applyNumberFormat="1" applyFont="1" applyFill="1" applyBorder="1"/>
    <xf numFmtId="1" fontId="0" fillId="26" borderId="10" xfId="0" applyNumberFormat="1" applyFill="1" applyBorder="1" applyAlignment="1">
      <alignment horizontal="right"/>
    </xf>
    <xf numFmtId="0" fontId="29" fillId="0" borderId="10" xfId="0" applyFont="1" applyBorder="1" applyAlignment="1">
      <alignment horizontal="center" wrapText="1"/>
    </xf>
    <xf numFmtId="1" fontId="29" fillId="0" borderId="10" xfId="0" applyNumberFormat="1" applyFont="1" applyBorder="1" applyAlignment="1">
      <alignment horizontal="center" wrapText="1"/>
    </xf>
    <xf numFmtId="0" fontId="29" fillId="0" borderId="10" xfId="0" applyFont="1" applyBorder="1" applyAlignment="1">
      <alignment horizontal="justify" wrapText="1"/>
    </xf>
    <xf numFmtId="3" fontId="29" fillId="0" borderId="10" xfId="0" applyNumberFormat="1" applyFont="1" applyBorder="1" applyAlignment="1">
      <alignment horizontal="right" wrapText="1"/>
    </xf>
    <xf numFmtId="0" fontId="29" fillId="29" borderId="10" xfId="0" applyFont="1" applyFill="1" applyBorder="1" applyAlignment="1">
      <alignment horizontal="center" wrapText="1"/>
    </xf>
    <xf numFmtId="0" fontId="29" fillId="25" borderId="10" xfId="0" applyFont="1" applyFill="1" applyBorder="1" applyProtection="1">
      <protection locked="0"/>
    </xf>
    <xf numFmtId="0" fontId="29" fillId="25" borderId="10" xfId="0" applyFont="1" applyFill="1" applyBorder="1" applyAlignment="1" applyProtection="1">
      <alignment horizontal="center"/>
      <protection locked="0"/>
    </xf>
    <xf numFmtId="169" fontId="29" fillId="25" borderId="10" xfId="35" applyNumberFormat="1" applyFont="1" applyFill="1" applyBorder="1" applyProtection="1">
      <protection locked="0"/>
    </xf>
    <xf numFmtId="4" fontId="30" fillId="25" borderId="10" xfId="35" applyNumberFormat="1" applyFont="1" applyFill="1" applyBorder="1"/>
    <xf numFmtId="3" fontId="30" fillId="25" borderId="10" xfId="35" applyNumberFormat="1" applyFont="1" applyFill="1" applyBorder="1"/>
    <xf numFmtId="0" fontId="28" fillId="25" borderId="10" xfId="0" applyFont="1" applyFill="1" applyBorder="1"/>
    <xf numFmtId="3" fontId="28" fillId="25" borderId="10" xfId="0" applyNumberFormat="1" applyFont="1" applyFill="1" applyBorder="1"/>
    <xf numFmtId="0" fontId="29" fillId="26" borderId="10" xfId="0" applyFont="1" applyFill="1" applyBorder="1" applyAlignment="1">
      <alignment horizontal="center" wrapText="1"/>
    </xf>
    <xf numFmtId="0" fontId="29" fillId="26" borderId="10" xfId="0" applyFont="1" applyFill="1" applyBorder="1" applyProtection="1">
      <protection locked="0"/>
    </xf>
    <xf numFmtId="0" fontId="29" fillId="26" borderId="10" xfId="0" applyFont="1" applyFill="1" applyBorder="1" applyAlignment="1" applyProtection="1">
      <alignment horizontal="center"/>
      <protection locked="0"/>
    </xf>
    <xf numFmtId="169" fontId="29" fillId="26" borderId="10" xfId="35" applyNumberFormat="1" applyFont="1" applyFill="1" applyBorder="1" applyProtection="1">
      <protection locked="0"/>
    </xf>
    <xf numFmtId="3" fontId="30" fillId="26" borderId="10" xfId="35" applyNumberFormat="1" applyFont="1" applyFill="1" applyBorder="1"/>
    <xf numFmtId="1" fontId="28" fillId="26" borderId="10" xfId="0" applyNumberFormat="1" applyFont="1" applyFill="1" applyBorder="1"/>
    <xf numFmtId="3" fontId="28" fillId="26" borderId="10" xfId="0" applyNumberFormat="1" applyFont="1" applyFill="1" applyBorder="1"/>
    <xf numFmtId="4" fontId="30" fillId="26" borderId="10" xfId="35" applyNumberFormat="1" applyFont="1" applyFill="1" applyBorder="1"/>
    <xf numFmtId="0" fontId="28" fillId="26" borderId="10" xfId="0" applyFont="1" applyFill="1" applyBorder="1"/>
    <xf numFmtId="0" fontId="28" fillId="24" borderId="0" xfId="0" applyFont="1" applyFill="1"/>
    <xf numFmtId="3" fontId="6" fillId="24" borderId="0" xfId="73" applyNumberFormat="1" applyFont="1" applyFill="1" applyBorder="1" applyAlignment="1">
      <alignment horizontal="center" vertical="center" wrapText="1"/>
    </xf>
    <xf numFmtId="3" fontId="0" fillId="0" borderId="0" xfId="0" applyNumberFormat="1"/>
    <xf numFmtId="3" fontId="0" fillId="0" borderId="10" xfId="0" applyNumberFormat="1" applyBorder="1"/>
    <xf numFmtId="0" fontId="0" fillId="0" borderId="10" xfId="0" applyBorder="1"/>
    <xf numFmtId="10" fontId="0" fillId="0" borderId="10" xfId="89" applyNumberFormat="1" applyFont="1" applyBorder="1"/>
    <xf numFmtId="3" fontId="32" fillId="0" borderId="10" xfId="0" applyNumberFormat="1" applyFont="1" applyBorder="1"/>
    <xf numFmtId="3" fontId="32" fillId="0" borderId="10" xfId="0" applyNumberFormat="1" applyFont="1" applyBorder="1" applyAlignment="1">
      <alignment vertical="center"/>
    </xf>
    <xf numFmtId="0" fontId="0" fillId="0" borderId="10" xfId="0" applyBorder="1" applyAlignment="1">
      <alignment vertical="center"/>
    </xf>
    <xf numFmtId="0" fontId="32" fillId="0" borderId="10" xfId="0" applyFont="1" applyBorder="1"/>
    <xf numFmtId="0" fontId="32" fillId="0" borderId="10" xfId="0" applyFont="1" applyBorder="1" applyAlignment="1">
      <alignment wrapText="1"/>
    </xf>
    <xf numFmtId="0" fontId="33" fillId="0" borderId="0" xfId="0" applyFont="1" applyAlignment="1">
      <alignment horizontal="left"/>
    </xf>
    <xf numFmtId="0" fontId="33" fillId="0" borderId="0" xfId="0" applyNumberFormat="1" applyFont="1"/>
    <xf numFmtId="3" fontId="33" fillId="0" borderId="10" xfId="0" applyNumberFormat="1" applyFont="1" applyBorder="1"/>
    <xf numFmtId="0" fontId="33" fillId="0" borderId="10" xfId="0" applyFont="1" applyBorder="1"/>
    <xf numFmtId="10" fontId="33" fillId="0" borderId="10" xfId="89" applyNumberFormat="1" applyFont="1" applyBorder="1"/>
    <xf numFmtId="0" fontId="33" fillId="0" borderId="0" xfId="0" applyFont="1"/>
    <xf numFmtId="0" fontId="26" fillId="26" borderId="10" xfId="0" applyFont="1" applyFill="1" applyBorder="1" applyAlignment="1">
      <alignment horizontal="center"/>
    </xf>
    <xf numFmtId="0" fontId="26" fillId="25" borderId="10" xfId="0" applyFont="1" applyFill="1" applyBorder="1" applyAlignment="1">
      <alignment horizontal="center"/>
    </xf>
    <xf numFmtId="0" fontId="24" fillId="27" borderId="12" xfId="0" applyFont="1" applyFill="1" applyBorder="1" applyAlignment="1">
      <alignment horizontal="center" wrapText="1"/>
    </xf>
    <xf numFmtId="0" fontId="24" fillId="27" borderId="13" xfId="0" applyFont="1" applyFill="1" applyBorder="1" applyAlignment="1">
      <alignment horizontal="center" wrapText="1"/>
    </xf>
    <xf numFmtId="0" fontId="24" fillId="27" borderId="11" xfId="0" applyFont="1" applyFill="1" applyBorder="1" applyAlignment="1">
      <alignment horizontal="center" wrapText="1"/>
    </xf>
    <xf numFmtId="0" fontId="26" fillId="28" borderId="10" xfId="0" applyFont="1" applyFill="1" applyBorder="1" applyAlignment="1">
      <alignment horizontal="center"/>
    </xf>
  </cellXfs>
  <cellStyles count="90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Diseño" xfId="23"/>
    <cellStyle name="Diseño 2" xfId="24"/>
    <cellStyle name="Encabezado 4 2" xfId="25"/>
    <cellStyle name="Énfasis1 2" xfId="26"/>
    <cellStyle name="Énfasis2 2" xfId="27"/>
    <cellStyle name="Énfasis3 2" xfId="28"/>
    <cellStyle name="Énfasis4 2" xfId="29"/>
    <cellStyle name="Énfasis5 2" xfId="30"/>
    <cellStyle name="Énfasis6 2" xfId="31"/>
    <cellStyle name="Entrada 2" xfId="32"/>
    <cellStyle name="Excel Built-in Normal" xfId="33"/>
    <cellStyle name="Incorrecto 2" xfId="34"/>
    <cellStyle name="Millares" xfId="35" builtinId="3"/>
    <cellStyle name="Millares 2" xfId="36"/>
    <cellStyle name="Millares 2 2" xfId="37"/>
    <cellStyle name="Millares 3" xfId="38"/>
    <cellStyle name="Millares 4" xfId="39"/>
    <cellStyle name="Millares 5" xfId="40"/>
    <cellStyle name="Millares 6" xfId="41"/>
    <cellStyle name="Moneda [0] 2" xfId="42"/>
    <cellStyle name="Moneda [0] 3" xfId="43"/>
    <cellStyle name="Moneda 10" xfId="44"/>
    <cellStyle name="Moneda 11" xfId="45"/>
    <cellStyle name="Moneda 12" xfId="46"/>
    <cellStyle name="Moneda 13" xfId="47"/>
    <cellStyle name="Moneda 14" xfId="48"/>
    <cellStyle name="Moneda 15" xfId="49"/>
    <cellStyle name="Moneda 16" xfId="50"/>
    <cellStyle name="Moneda 17" xfId="51"/>
    <cellStyle name="Moneda 18" xfId="52"/>
    <cellStyle name="Moneda 19" xfId="53"/>
    <cellStyle name="Moneda 2" xfId="54"/>
    <cellStyle name="Moneda 2 2" xfId="55"/>
    <cellStyle name="Moneda 2 3" xfId="56"/>
    <cellStyle name="Moneda 20" xfId="57"/>
    <cellStyle name="Moneda 21" xfId="58"/>
    <cellStyle name="Moneda 22" xfId="59"/>
    <cellStyle name="Moneda 23" xfId="60"/>
    <cellStyle name="Moneda 24" xfId="61"/>
    <cellStyle name="Moneda 25" xfId="62"/>
    <cellStyle name="Moneda 26" xfId="63"/>
    <cellStyle name="Moneda 27" xfId="64"/>
    <cellStyle name="Moneda 3" xfId="65"/>
    <cellStyle name="Moneda 4" xfId="66"/>
    <cellStyle name="Moneda 5" xfId="67"/>
    <cellStyle name="Moneda 6" xfId="68"/>
    <cellStyle name="Moneda 7" xfId="69"/>
    <cellStyle name="Moneda 8" xfId="70"/>
    <cellStyle name="Moneda 9" xfId="71"/>
    <cellStyle name="Neutral 2" xfId="72"/>
    <cellStyle name="Normal" xfId="0" builtinId="0"/>
    <cellStyle name="Normal 2" xfId="73"/>
    <cellStyle name="Normal 2 2" xfId="74"/>
    <cellStyle name="Normal 3" xfId="75"/>
    <cellStyle name="Normal 4" xfId="76"/>
    <cellStyle name="Normal 5" xfId="77"/>
    <cellStyle name="Normal 6" xfId="78"/>
    <cellStyle name="Normal 7" xfId="79"/>
    <cellStyle name="Notas 2" xfId="80"/>
    <cellStyle name="Porcentaje" xfId="89" builtinId="5"/>
    <cellStyle name="Salida 2" xfId="81"/>
    <cellStyle name="Texto de advertencia 2" xfId="82"/>
    <cellStyle name="Texto explicativo 2" xfId="83"/>
    <cellStyle name="Título 1 2" xfId="84"/>
    <cellStyle name="Título 2 2" xfId="85"/>
    <cellStyle name="Título 3 2" xfId="86"/>
    <cellStyle name="Título 4" xfId="87"/>
    <cellStyle name="Total 2" xfId="88"/>
  </cellStyles>
  <dxfs count="12">
    <dxf>
      <font>
        <b/>
      </font>
    </dxf>
    <dxf>
      <font>
        <b/>
      </font>
    </dxf>
    <dxf>
      <font>
        <color rgb="FF00B050"/>
      </font>
    </dxf>
    <dxf>
      <font>
        <color rgb="FF00B050"/>
      </font>
    </dxf>
    <dxf>
      <font>
        <b/>
      </font>
    </dxf>
    <dxf>
      <font>
        <b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b/>
      </font>
    </dxf>
    <dxf>
      <font>
        <b/>
      </font>
    </dxf>
  </dxfs>
  <tableStyles count="0" defaultTableStyle="TableStyleMedium2" defaultPivotStyle="PivotStyleLight16"/>
  <colors>
    <mruColors>
      <color rgb="FFCCFFCC"/>
      <color rgb="FFCCFF99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edy Ramirez Casasbuenas" refreshedDate="43154.480605671299" createdVersion="4" refreshedVersion="4" minRefreshableVersion="3" recordCount="66">
  <cacheSource type="worksheet">
    <worksheetSource ref="HO2:HQ68" sheet="EVALUACION ECONOMICA"/>
  </cacheSource>
  <cacheFields count="3">
    <cacheField name="MENOR PRECIO OFERTADO" numFmtId="3">
      <sharedItems containsSemiMixedTypes="0" containsString="0" containsNumber="1" minValue="0" maxValue="842125"/>
    </cacheField>
    <cacheField name="NOMBRE DEL PROVEEDOR CON MENOR PRECIO OFERTADO" numFmtId="3">
      <sharedItems containsMixedTypes="1" containsNumber="1" containsInteger="1" minValue="0" maxValue="0" count="15">
        <s v="16.B BRAUN"/>
        <n v="0"/>
        <s v="10. POLIFARMA S.A "/>
        <s v="2. BIOPLAST S.A"/>
        <s v="1. ARMEDICOS DE COLOMBIA"/>
        <s v="4. M&amp;M EQUIPOS MEDICOS SAS"/>
        <s v="18.SURGIPLAST"/>
        <s v="15.INTERSURGICAL"/>
        <s v="7. TECNICA ELECTROMEDICA"/>
        <s v="17. IMCOLMEDICA S.A "/>
        <s v="11. PROKONTROL"/>
        <s v="6. MINERVA MEDICAL "/>
        <s v="5. LABORATORIOS MEGAMEDICAL  SAS"/>
        <s v="3. MERPRONI SAS"/>
        <s v="9.SURGICON &amp; CIA "/>
      </sharedItems>
    </cacheField>
    <cacheField name="TOTAL VALOR ADJUDICADO" numFmtId="3">
      <sharedItems containsSemiMixedTypes="0" containsString="0" containsNumber="1" minValue="0" maxValue="18162018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6">
  <r>
    <n v="287980"/>
    <x v="0"/>
    <n v="575960"/>
  </r>
  <r>
    <n v="69615"/>
    <x v="0"/>
    <n v="139230"/>
  </r>
  <r>
    <n v="0"/>
    <x v="1"/>
    <n v="0"/>
  </r>
  <r>
    <n v="0"/>
    <x v="1"/>
    <n v="0"/>
  </r>
  <r>
    <n v="0"/>
    <x v="1"/>
    <n v="0"/>
  </r>
  <r>
    <n v="0"/>
    <x v="1"/>
    <n v="0"/>
  </r>
  <r>
    <n v="0"/>
    <x v="1"/>
    <n v="0"/>
  </r>
  <r>
    <n v="30940"/>
    <x v="2"/>
    <n v="55692000"/>
  </r>
  <r>
    <n v="2600.15"/>
    <x v="3"/>
    <n v="75305544.299999997"/>
  </r>
  <r>
    <n v="3123.75"/>
    <x v="4"/>
    <n v="44700862.5"/>
  </r>
  <r>
    <n v="14518"/>
    <x v="2"/>
    <n v="181620180"/>
  </r>
  <r>
    <n v="0"/>
    <x v="1"/>
    <n v="0"/>
  </r>
  <r>
    <n v="76160"/>
    <x v="2"/>
    <n v="17136000"/>
  </r>
  <r>
    <n v="18742.5"/>
    <x v="3"/>
    <n v="1012095"/>
  </r>
  <r>
    <n v="13525.54"/>
    <x v="5"/>
    <n v="730379.16"/>
  </r>
  <r>
    <n v="132090"/>
    <x v="6"/>
    <n v="5944050"/>
  </r>
  <r>
    <n v="90321"/>
    <x v="7"/>
    <n v="7316001"/>
  </r>
  <r>
    <n v="107.1"/>
    <x v="3"/>
    <n v="9639"/>
  </r>
  <r>
    <n v="101.15"/>
    <x v="8"/>
    <n v="591727.5"/>
  </r>
  <r>
    <n v="0"/>
    <x v="1"/>
    <n v="0"/>
  </r>
  <r>
    <n v="35940.094400000002"/>
    <x v="9"/>
    <n v="6469216.9920000006"/>
  </r>
  <r>
    <n v="47481"/>
    <x v="10"/>
    <n v="2563974"/>
  </r>
  <r>
    <n v="5603.71"/>
    <x v="11"/>
    <n v="29251366.199999999"/>
  </r>
  <r>
    <n v="8211"/>
    <x v="11"/>
    <n v="22933323"/>
  </r>
  <r>
    <n v="49385"/>
    <x v="0"/>
    <n v="2222325"/>
  </r>
  <r>
    <n v="53550"/>
    <x v="0"/>
    <n v="1445850"/>
  </r>
  <r>
    <n v="94.01"/>
    <x v="3"/>
    <n v="17852499"/>
  </r>
  <r>
    <n v="13426.948499999999"/>
    <x v="9"/>
    <n v="2416850.7299999995"/>
  </r>
  <r>
    <n v="842125"/>
    <x v="1"/>
    <n v="75791250"/>
  </r>
  <r>
    <n v="426853.05949999997"/>
    <x v="9"/>
    <n v="15366710.141999999"/>
  </r>
  <r>
    <n v="66937.5"/>
    <x v="12"/>
    <n v="6024375"/>
  </r>
  <r>
    <n v="64260"/>
    <x v="13"/>
    <n v="5783400"/>
  </r>
  <r>
    <n v="126021"/>
    <x v="5"/>
    <n v="2268378"/>
  </r>
  <r>
    <n v="53064.539499999999"/>
    <x v="9"/>
    <n v="318387.23699999996"/>
  </r>
  <r>
    <n v="59114.9755"/>
    <x v="9"/>
    <n v="532034.77949999995"/>
  </r>
  <r>
    <n v="59114.9755"/>
    <x v="9"/>
    <n v="532034.77949999995"/>
  </r>
  <r>
    <n v="59114.9755"/>
    <x v="9"/>
    <n v="532034.77949999995"/>
  </r>
  <r>
    <n v="59114.9755"/>
    <x v="9"/>
    <n v="532034.77949999995"/>
  </r>
  <r>
    <n v="59114.9755"/>
    <x v="9"/>
    <n v="2128139.1179999998"/>
  </r>
  <r>
    <n v="59114.9755"/>
    <x v="9"/>
    <n v="1064069.5589999999"/>
  </r>
  <r>
    <n v="47600"/>
    <x v="6"/>
    <n v="32558400"/>
  </r>
  <r>
    <n v="173125.96"/>
    <x v="11"/>
    <n v="15581336.399999999"/>
  </r>
  <r>
    <n v="146717.48000000001"/>
    <x v="11"/>
    <n v="13204573.200000001"/>
  </r>
  <r>
    <n v="112673.95999999999"/>
    <x v="2"/>
    <n v="3042196.92"/>
  </r>
  <r>
    <n v="71471.399999999994"/>
    <x v="14"/>
    <n v="2287084.7999999998"/>
  </r>
  <r>
    <n v="91749"/>
    <x v="3"/>
    <n v="2935968"/>
  </r>
  <r>
    <n v="106743"/>
    <x v="14"/>
    <n v="2241603"/>
  </r>
  <r>
    <n v="29631"/>
    <x v="3"/>
    <n v="1066716"/>
  </r>
  <r>
    <n v="50694"/>
    <x v="3"/>
    <n v="1824984"/>
  </r>
  <r>
    <n v="131257"/>
    <x v="3"/>
    <n v="3018911"/>
  </r>
  <r>
    <n v="147560"/>
    <x v="3"/>
    <n v="3393880"/>
  </r>
  <r>
    <n v="166600"/>
    <x v="3"/>
    <n v="15827000"/>
  </r>
  <r>
    <n v="449820"/>
    <x v="5"/>
    <n v="0"/>
  </r>
  <r>
    <n v="157080"/>
    <x v="6"/>
    <n v="2827440"/>
  </r>
  <r>
    <n v="93772"/>
    <x v="3"/>
    <n v="3375792"/>
  </r>
  <r>
    <n v="153510"/>
    <x v="6"/>
    <n v="2763180"/>
  </r>
  <r>
    <n v="205037"/>
    <x v="3"/>
    <n v="3690666"/>
  </r>
  <r>
    <n v="63308"/>
    <x v="3"/>
    <n v="2279088"/>
  </r>
  <r>
    <n v="833"/>
    <x v="13"/>
    <n v="1124550"/>
  </r>
  <r>
    <n v="374.85"/>
    <x v="3"/>
    <n v="168682.5"/>
  </r>
  <r>
    <n v="3927"/>
    <x v="6"/>
    <n v="388773"/>
  </r>
  <r>
    <n v="33543.5772"/>
    <x v="9"/>
    <n v="603784.38959999999"/>
  </r>
  <r>
    <n v="33543.5772"/>
    <x v="9"/>
    <n v="603784.38959999999"/>
  </r>
  <r>
    <n v="33543.5772"/>
    <x v="9"/>
    <n v="603784.38959999999"/>
  </r>
  <r>
    <n v="1136.45"/>
    <x v="3"/>
    <n v="2659293"/>
  </r>
  <r>
    <n v="103.53"/>
    <x v="3"/>
    <n v="1565373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1" cacheId="20" applyNumberFormats="0" applyBorderFormats="0" applyFontFormats="0" applyPatternFormats="0" applyAlignmentFormats="0" applyWidthHeightFormats="1" dataCaption="Valores" updatedVersion="4" minRefreshableVersion="3" useAutoFormatting="1" itemPrintTitles="1" createdVersion="4" indent="0" outline="1" outlineData="1" multipleFieldFilters="0">
  <location ref="A3:C19" firstHeaderRow="0" firstDataRow="1" firstDataCol="1"/>
  <pivotFields count="3">
    <pivotField numFmtId="3" showAll="0"/>
    <pivotField axis="axisRow" showAll="0">
      <items count="16">
        <item x="1"/>
        <item x="4"/>
        <item x="2"/>
        <item x="10"/>
        <item x="7"/>
        <item x="0"/>
        <item x="9"/>
        <item x="6"/>
        <item x="3"/>
        <item x="13"/>
        <item x="5"/>
        <item x="12"/>
        <item x="11"/>
        <item x="8"/>
        <item x="14"/>
        <item t="default"/>
      </items>
    </pivotField>
    <pivotField dataField="1" numFmtId="3" showAll="0"/>
  </pivotFields>
  <rowFields count="1">
    <field x="1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TOTAL VALOR ADJUDICADO" fld="2" baseField="0" baseItem="0"/>
    <dataField name="Cuenta de TOTAL VALOR ADJUDICADO2" fld="2" subtotal="count" baseField="1" baseItem="0"/>
  </dataFields>
  <formats count="12">
    <format dxfId="11">
      <pivotArea collapsedLevelsAreSubtotals="1" fieldPosition="0">
        <references count="1">
          <reference field="1" count="1">
            <x v="6"/>
          </reference>
        </references>
      </pivotArea>
    </format>
    <format dxfId="10">
      <pivotArea dataOnly="0" labelOnly="1" fieldPosition="0">
        <references count="1">
          <reference field="1" count="1">
            <x v="6"/>
          </reference>
        </references>
      </pivotArea>
    </format>
    <format dxfId="9">
      <pivotArea collapsedLevelsAreSubtotals="1" fieldPosition="0">
        <references count="1">
          <reference field="1" count="1">
            <x v="6"/>
          </reference>
        </references>
      </pivotArea>
    </format>
    <format dxfId="8">
      <pivotArea dataOnly="0" labelOnly="1" fieldPosition="0">
        <references count="1">
          <reference field="1" count="1">
            <x v="6"/>
          </reference>
        </references>
      </pivotArea>
    </format>
    <format dxfId="7">
      <pivotArea collapsedLevelsAreSubtotals="1" fieldPosition="0">
        <references count="1">
          <reference field="1" count="1">
            <x v="8"/>
          </reference>
        </references>
      </pivotArea>
    </format>
    <format dxfId="6">
      <pivotArea dataOnly="0" labelOnly="1" fieldPosition="0">
        <references count="1">
          <reference field="1" count="1">
            <x v="8"/>
          </reference>
        </references>
      </pivotArea>
    </format>
    <format dxfId="5">
      <pivotArea collapsedLevelsAreSubtotals="1" fieldPosition="0">
        <references count="1">
          <reference field="1" count="1">
            <x v="8"/>
          </reference>
        </references>
      </pivotArea>
    </format>
    <format dxfId="4">
      <pivotArea dataOnly="0" labelOnly="1" fieldPosition="0">
        <references count="1">
          <reference field="1" count="1">
            <x v="8"/>
          </reference>
        </references>
      </pivotArea>
    </format>
    <format dxfId="3">
      <pivotArea collapsedLevelsAreSubtotals="1" fieldPosition="0">
        <references count="1">
          <reference field="1" count="1">
            <x v="2"/>
          </reference>
        </references>
      </pivotArea>
    </format>
    <format dxfId="2">
      <pivotArea dataOnly="0" labelOnly="1" fieldPosition="0">
        <references count="1">
          <reference field="1" count="1">
            <x v="2"/>
          </reference>
        </references>
      </pivotArea>
    </format>
    <format dxfId="1">
      <pivotArea collapsedLevelsAreSubtotals="1" fieldPosition="0">
        <references count="1">
          <reference field="1" count="1">
            <x v="2"/>
          </reference>
        </references>
      </pivotArea>
    </format>
    <format dxfId="0">
      <pivotArea dataOnly="0" labelOnly="1" fieldPosition="0">
        <references count="1">
          <reference field="1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9"/>
  <sheetViews>
    <sheetView topLeftCell="A5" workbookViewId="0">
      <selection activeCell="B20" sqref="B20"/>
    </sheetView>
  </sheetViews>
  <sheetFormatPr baseColWidth="10" defaultRowHeight="15" x14ac:dyDescent="0.25"/>
  <cols>
    <col min="1" max="1" width="30.42578125" bestFit="1" customWidth="1"/>
    <col min="2" max="2" width="32.140625" bestFit="1" customWidth="1"/>
  </cols>
  <sheetData>
    <row r="1" spans="1:2" x14ac:dyDescent="0.25">
      <c r="A1" s="9" t="s">
        <v>16</v>
      </c>
      <c r="B1" t="s">
        <v>14</v>
      </c>
    </row>
    <row r="2" spans="1:2" x14ac:dyDescent="0.25">
      <c r="A2" s="9" t="s">
        <v>15</v>
      </c>
      <c r="B2" t="s">
        <v>14</v>
      </c>
    </row>
    <row r="4" spans="1:2" x14ac:dyDescent="0.25">
      <c r="A4" s="9" t="s">
        <v>17</v>
      </c>
      <c r="B4" t="s">
        <v>19</v>
      </c>
    </row>
    <row r="5" spans="1:2" x14ac:dyDescent="0.25">
      <c r="A5" s="10">
        <v>1</v>
      </c>
      <c r="B5" s="8">
        <v>2514.88</v>
      </c>
    </row>
    <row r="6" spans="1:2" x14ac:dyDescent="0.25">
      <c r="A6" s="10">
        <v>2</v>
      </c>
      <c r="B6" s="8">
        <v>2514.88</v>
      </c>
    </row>
    <row r="7" spans="1:2" x14ac:dyDescent="0.25">
      <c r="A7" s="10">
        <v>3</v>
      </c>
      <c r="B7" s="8">
        <v>4106.3999999999996</v>
      </c>
    </row>
    <row r="8" spans="1:2" x14ac:dyDescent="0.25">
      <c r="A8" s="10">
        <v>4</v>
      </c>
      <c r="B8" s="8">
        <v>4106.3999999999996</v>
      </c>
    </row>
    <row r="9" spans="1:2" x14ac:dyDescent="0.25">
      <c r="A9" s="10">
        <v>5</v>
      </c>
      <c r="B9" s="8">
        <v>754</v>
      </c>
    </row>
    <row r="10" spans="1:2" x14ac:dyDescent="0.25">
      <c r="A10" s="10">
        <v>6</v>
      </c>
      <c r="B10" s="8">
        <v>754</v>
      </c>
    </row>
    <row r="11" spans="1:2" x14ac:dyDescent="0.25">
      <c r="A11" s="10">
        <v>7</v>
      </c>
      <c r="B11" s="8">
        <v>21200</v>
      </c>
    </row>
    <row r="12" spans="1:2" x14ac:dyDescent="0.25">
      <c r="A12" s="10">
        <v>9</v>
      </c>
      <c r="B12" s="8">
        <v>130291.2</v>
      </c>
    </row>
    <row r="13" spans="1:2" x14ac:dyDescent="0.25">
      <c r="A13" s="10">
        <v>10</v>
      </c>
      <c r="B13" s="8">
        <v>130291.2</v>
      </c>
    </row>
    <row r="14" spans="1:2" x14ac:dyDescent="0.25">
      <c r="A14" s="10">
        <v>11</v>
      </c>
      <c r="B14" s="8">
        <v>23327.599999999999</v>
      </c>
    </row>
    <row r="15" spans="1:2" x14ac:dyDescent="0.25">
      <c r="A15" s="10">
        <v>12</v>
      </c>
      <c r="B15" s="8">
        <v>23327.599999999999</v>
      </c>
    </row>
    <row r="16" spans="1:2" x14ac:dyDescent="0.25">
      <c r="A16" s="10">
        <v>13</v>
      </c>
      <c r="B16" s="8">
        <v>23327.599999999999</v>
      </c>
    </row>
    <row r="17" spans="1:2" x14ac:dyDescent="0.25">
      <c r="A17" s="10">
        <v>14</v>
      </c>
      <c r="B17" s="8">
        <v>1566</v>
      </c>
    </row>
    <row r="18" spans="1:2" x14ac:dyDescent="0.25">
      <c r="A18" s="10">
        <v>15</v>
      </c>
      <c r="B18" s="8">
        <v>2064.8000000000002</v>
      </c>
    </row>
    <row r="19" spans="1:2" x14ac:dyDescent="0.25">
      <c r="A19" s="10">
        <v>16</v>
      </c>
      <c r="B19" s="8">
        <v>1566</v>
      </c>
    </row>
    <row r="20" spans="1:2" x14ac:dyDescent="0.25">
      <c r="A20" s="10">
        <v>17</v>
      </c>
      <c r="B20" s="8">
        <v>1989.4</v>
      </c>
    </row>
    <row r="21" spans="1:2" x14ac:dyDescent="0.25">
      <c r="A21" s="10">
        <v>18</v>
      </c>
      <c r="B21" s="8">
        <v>2064.8000000000002</v>
      </c>
    </row>
    <row r="22" spans="1:2" x14ac:dyDescent="0.25">
      <c r="A22" s="10">
        <v>19</v>
      </c>
      <c r="B22" s="8">
        <v>2064.8000000000002</v>
      </c>
    </row>
    <row r="23" spans="1:2" x14ac:dyDescent="0.25">
      <c r="A23" s="10">
        <v>20</v>
      </c>
      <c r="B23" s="8">
        <v>2064.8000000000002</v>
      </c>
    </row>
    <row r="24" spans="1:2" x14ac:dyDescent="0.25">
      <c r="A24" s="10">
        <v>21</v>
      </c>
      <c r="B24" s="8">
        <v>2064.8000000000002</v>
      </c>
    </row>
    <row r="25" spans="1:2" x14ac:dyDescent="0.25">
      <c r="A25" s="10">
        <v>22</v>
      </c>
      <c r="B25" s="8">
        <v>2064.8000000000002</v>
      </c>
    </row>
    <row r="26" spans="1:2" x14ac:dyDescent="0.25">
      <c r="A26" s="10">
        <v>23</v>
      </c>
      <c r="B26" s="8">
        <v>2064.8000000000002</v>
      </c>
    </row>
    <row r="27" spans="1:2" x14ac:dyDescent="0.25">
      <c r="A27" s="10">
        <v>24</v>
      </c>
      <c r="B27" s="8">
        <v>2051</v>
      </c>
    </row>
    <row r="28" spans="1:2" x14ac:dyDescent="0.25">
      <c r="A28" s="10">
        <v>25</v>
      </c>
      <c r="B28" s="8">
        <v>480000</v>
      </c>
    </row>
    <row r="29" spans="1:2" x14ac:dyDescent="0.25">
      <c r="A29" s="10">
        <v>26</v>
      </c>
      <c r="B29" s="8">
        <v>528067.96</v>
      </c>
    </row>
    <row r="30" spans="1:2" x14ac:dyDescent="0.25">
      <c r="A30" s="10">
        <v>27</v>
      </c>
      <c r="B30" s="8">
        <v>528067.96</v>
      </c>
    </row>
    <row r="31" spans="1:2" x14ac:dyDescent="0.25">
      <c r="A31" s="10">
        <v>28</v>
      </c>
      <c r="B31" s="8">
        <v>466900</v>
      </c>
    </row>
    <row r="32" spans="1:2" x14ac:dyDescent="0.25">
      <c r="A32" s="10">
        <v>32</v>
      </c>
      <c r="B32" s="8">
        <v>46717.84</v>
      </c>
    </row>
    <row r="33" spans="1:2" x14ac:dyDescent="0.25">
      <c r="A33" s="10">
        <v>34</v>
      </c>
      <c r="B33" s="8">
        <v>95120</v>
      </c>
    </row>
    <row r="34" spans="1:2" x14ac:dyDescent="0.25">
      <c r="A34" s="10">
        <v>36</v>
      </c>
      <c r="B34" s="8">
        <v>422740</v>
      </c>
    </row>
    <row r="35" spans="1:2" x14ac:dyDescent="0.25">
      <c r="A35" s="10">
        <v>37</v>
      </c>
      <c r="B35" s="8">
        <v>422740</v>
      </c>
    </row>
    <row r="36" spans="1:2" x14ac:dyDescent="0.25">
      <c r="A36" s="10">
        <v>38</v>
      </c>
      <c r="B36" s="8">
        <v>422740</v>
      </c>
    </row>
    <row r="37" spans="1:2" x14ac:dyDescent="0.25">
      <c r="A37" s="10">
        <v>39</v>
      </c>
      <c r="B37" s="8">
        <v>31629</v>
      </c>
    </row>
    <row r="38" spans="1:2" x14ac:dyDescent="0.25">
      <c r="A38" s="10">
        <v>41</v>
      </c>
      <c r="B38" s="8">
        <v>15994.08</v>
      </c>
    </row>
    <row r="39" spans="1:2" x14ac:dyDescent="0.25">
      <c r="A39" s="10">
        <v>42</v>
      </c>
      <c r="B39" s="8">
        <v>15994.08</v>
      </c>
    </row>
    <row r="40" spans="1:2" x14ac:dyDescent="0.25">
      <c r="A40" s="10">
        <v>43</v>
      </c>
      <c r="B40" s="8">
        <v>15994.08</v>
      </c>
    </row>
    <row r="41" spans="1:2" x14ac:dyDescent="0.25">
      <c r="A41" s="10">
        <v>44</v>
      </c>
      <c r="B41" s="8">
        <v>14000</v>
      </c>
    </row>
    <row r="42" spans="1:2" x14ac:dyDescent="0.25">
      <c r="A42" s="10">
        <v>45</v>
      </c>
      <c r="B42" s="8">
        <v>65000</v>
      </c>
    </row>
    <row r="43" spans="1:2" x14ac:dyDescent="0.25">
      <c r="A43" s="10">
        <v>46</v>
      </c>
      <c r="B43" s="8">
        <v>17000</v>
      </c>
    </row>
    <row r="44" spans="1:2" x14ac:dyDescent="0.25">
      <c r="A44" s="10">
        <v>47</v>
      </c>
      <c r="B44" s="8">
        <v>6300</v>
      </c>
    </row>
    <row r="45" spans="1:2" x14ac:dyDescent="0.25">
      <c r="A45" s="10">
        <v>48</v>
      </c>
      <c r="B45" s="8">
        <v>6300</v>
      </c>
    </row>
    <row r="46" spans="1:2" x14ac:dyDescent="0.25">
      <c r="A46" s="10">
        <v>49</v>
      </c>
      <c r="B46" s="8">
        <v>8500</v>
      </c>
    </row>
    <row r="47" spans="1:2" x14ac:dyDescent="0.25">
      <c r="A47" s="10">
        <v>50</v>
      </c>
      <c r="B47" s="8">
        <v>8500</v>
      </c>
    </row>
    <row r="48" spans="1:2" x14ac:dyDescent="0.25">
      <c r="A48" s="10">
        <v>51</v>
      </c>
      <c r="B48" s="8">
        <v>41100</v>
      </c>
    </row>
    <row r="49" spans="1:2" x14ac:dyDescent="0.25">
      <c r="A49" s="10">
        <v>52</v>
      </c>
      <c r="B49" s="8">
        <v>22000</v>
      </c>
    </row>
    <row r="50" spans="1:2" x14ac:dyDescent="0.25">
      <c r="A50" s="10">
        <v>54</v>
      </c>
      <c r="B50" s="8">
        <v>5196.8</v>
      </c>
    </row>
    <row r="51" spans="1:2" x14ac:dyDescent="0.25">
      <c r="A51" s="10">
        <v>55</v>
      </c>
      <c r="B51" s="8">
        <v>31204</v>
      </c>
    </row>
    <row r="52" spans="1:2" x14ac:dyDescent="0.25">
      <c r="A52" s="10">
        <v>56</v>
      </c>
      <c r="B52" s="8">
        <v>28652</v>
      </c>
    </row>
    <row r="53" spans="1:2" x14ac:dyDescent="0.25">
      <c r="A53" s="10">
        <v>57</v>
      </c>
      <c r="B53" s="8">
        <v>1690.12</v>
      </c>
    </row>
    <row r="54" spans="1:2" x14ac:dyDescent="0.25">
      <c r="A54" s="10">
        <v>58</v>
      </c>
      <c r="B54" s="8">
        <v>406</v>
      </c>
    </row>
    <row r="55" spans="1:2" x14ac:dyDescent="0.25">
      <c r="A55" s="10">
        <v>59</v>
      </c>
      <c r="B55" s="8">
        <v>52860</v>
      </c>
    </row>
    <row r="56" spans="1:2" x14ac:dyDescent="0.25">
      <c r="A56" s="10">
        <v>60</v>
      </c>
      <c r="B56" s="8">
        <v>63310</v>
      </c>
    </row>
    <row r="57" spans="1:2" x14ac:dyDescent="0.25">
      <c r="A57" s="10">
        <v>61</v>
      </c>
      <c r="B57" s="8">
        <v>70450</v>
      </c>
    </row>
    <row r="58" spans="1:2" x14ac:dyDescent="0.25">
      <c r="A58" s="10">
        <v>62</v>
      </c>
      <c r="B58" s="8">
        <v>726</v>
      </c>
    </row>
    <row r="59" spans="1:2" x14ac:dyDescent="0.25">
      <c r="A59" s="10">
        <v>63</v>
      </c>
      <c r="B59" s="8">
        <v>385</v>
      </c>
    </row>
    <row r="60" spans="1:2" x14ac:dyDescent="0.25">
      <c r="A60" s="10">
        <v>64</v>
      </c>
      <c r="B60" s="8">
        <v>57362</v>
      </c>
    </row>
    <row r="61" spans="1:2" x14ac:dyDescent="0.25">
      <c r="A61" s="10">
        <v>65</v>
      </c>
      <c r="B61" s="8">
        <v>7836.96</v>
      </c>
    </row>
    <row r="62" spans="1:2" x14ac:dyDescent="0.25">
      <c r="A62" s="10">
        <v>66</v>
      </c>
      <c r="B62" s="8">
        <v>66.7</v>
      </c>
    </row>
    <row r="63" spans="1:2" x14ac:dyDescent="0.25">
      <c r="A63" s="10">
        <v>67</v>
      </c>
      <c r="B63" s="8">
        <v>60.09</v>
      </c>
    </row>
    <row r="64" spans="1:2" x14ac:dyDescent="0.25">
      <c r="A64" s="10">
        <v>68</v>
      </c>
      <c r="B64" s="8">
        <v>52.2</v>
      </c>
    </row>
    <row r="65" spans="1:2" x14ac:dyDescent="0.25">
      <c r="A65" s="10">
        <v>69</v>
      </c>
      <c r="B65" s="8">
        <v>52.95</v>
      </c>
    </row>
    <row r="66" spans="1:2" x14ac:dyDescent="0.25">
      <c r="A66" s="10">
        <v>70</v>
      </c>
      <c r="B66" s="8">
        <v>66.7</v>
      </c>
    </row>
    <row r="67" spans="1:2" x14ac:dyDescent="0.25">
      <c r="A67" s="10">
        <v>71</v>
      </c>
      <c r="B67" s="8">
        <v>52.2</v>
      </c>
    </row>
    <row r="68" spans="1:2" x14ac:dyDescent="0.25">
      <c r="A68" s="10">
        <v>72</v>
      </c>
      <c r="B68" s="8">
        <v>2160</v>
      </c>
    </row>
    <row r="69" spans="1:2" x14ac:dyDescent="0.25">
      <c r="A69" s="10">
        <v>73</v>
      </c>
      <c r="B69" s="8">
        <v>2836.2</v>
      </c>
    </row>
    <row r="70" spans="1:2" x14ac:dyDescent="0.25">
      <c r="A70" s="10">
        <v>74</v>
      </c>
      <c r="B70" s="8">
        <v>182.12</v>
      </c>
    </row>
    <row r="71" spans="1:2" x14ac:dyDescent="0.25">
      <c r="A71" s="10">
        <v>75</v>
      </c>
      <c r="B71" s="8">
        <v>27840</v>
      </c>
    </row>
    <row r="72" spans="1:2" x14ac:dyDescent="0.25">
      <c r="A72" s="10">
        <v>76</v>
      </c>
      <c r="B72" s="8">
        <v>13920</v>
      </c>
    </row>
    <row r="73" spans="1:2" x14ac:dyDescent="0.25">
      <c r="A73" s="10">
        <v>77</v>
      </c>
      <c r="B73" s="8">
        <v>13920</v>
      </c>
    </row>
    <row r="74" spans="1:2" x14ac:dyDescent="0.25">
      <c r="A74" s="10">
        <v>78</v>
      </c>
      <c r="B74" s="8">
        <v>1340</v>
      </c>
    </row>
    <row r="75" spans="1:2" x14ac:dyDescent="0.25">
      <c r="A75" s="10">
        <v>79</v>
      </c>
      <c r="B75" s="8">
        <v>1340</v>
      </c>
    </row>
    <row r="76" spans="1:2" x14ac:dyDescent="0.25">
      <c r="A76" s="10">
        <v>80</v>
      </c>
      <c r="B76" s="8">
        <v>1340</v>
      </c>
    </row>
    <row r="77" spans="1:2" x14ac:dyDescent="0.25">
      <c r="A77" s="10">
        <v>81</v>
      </c>
      <c r="B77" s="8">
        <v>1340</v>
      </c>
    </row>
    <row r="78" spans="1:2" x14ac:dyDescent="0.25">
      <c r="A78" s="10">
        <v>82</v>
      </c>
      <c r="B78" s="8">
        <v>1340</v>
      </c>
    </row>
    <row r="79" spans="1:2" x14ac:dyDescent="0.25">
      <c r="A79" s="10">
        <v>83</v>
      </c>
      <c r="B79" s="8">
        <v>1340</v>
      </c>
    </row>
    <row r="80" spans="1:2" x14ac:dyDescent="0.25">
      <c r="A80" s="10">
        <v>84</v>
      </c>
      <c r="B80" s="8">
        <v>1340</v>
      </c>
    </row>
    <row r="81" spans="1:2" x14ac:dyDescent="0.25">
      <c r="A81" s="10">
        <v>85</v>
      </c>
      <c r="B81" s="8">
        <v>8022</v>
      </c>
    </row>
    <row r="82" spans="1:2" x14ac:dyDescent="0.25">
      <c r="A82" s="10">
        <v>86</v>
      </c>
      <c r="B82" s="8">
        <v>1508</v>
      </c>
    </row>
    <row r="83" spans="1:2" x14ac:dyDescent="0.25">
      <c r="A83" s="10">
        <v>87</v>
      </c>
      <c r="B83" s="8">
        <v>174</v>
      </c>
    </row>
    <row r="84" spans="1:2" x14ac:dyDescent="0.25">
      <c r="A84" s="10">
        <v>88</v>
      </c>
      <c r="B84" s="8">
        <v>42000</v>
      </c>
    </row>
    <row r="85" spans="1:2" x14ac:dyDescent="0.25">
      <c r="A85" s="10">
        <v>89</v>
      </c>
      <c r="B85" s="8">
        <v>16800</v>
      </c>
    </row>
    <row r="86" spans="1:2" x14ac:dyDescent="0.25">
      <c r="A86" s="10">
        <v>90</v>
      </c>
      <c r="B86" s="8">
        <v>12150</v>
      </c>
    </row>
    <row r="87" spans="1:2" x14ac:dyDescent="0.25">
      <c r="A87" s="10">
        <v>91</v>
      </c>
      <c r="B87" s="8">
        <v>3944</v>
      </c>
    </row>
    <row r="88" spans="1:2" x14ac:dyDescent="0.25">
      <c r="A88" s="10">
        <v>92</v>
      </c>
      <c r="B88" s="8">
        <v>600</v>
      </c>
    </row>
    <row r="89" spans="1:2" x14ac:dyDescent="0.25">
      <c r="A89" s="10">
        <v>93</v>
      </c>
      <c r="B89" s="8">
        <v>580</v>
      </c>
    </row>
    <row r="90" spans="1:2" x14ac:dyDescent="0.25">
      <c r="A90" s="10">
        <v>94</v>
      </c>
      <c r="B90" s="8">
        <v>10400</v>
      </c>
    </row>
    <row r="91" spans="1:2" x14ac:dyDescent="0.25">
      <c r="A91" s="10">
        <v>95</v>
      </c>
      <c r="B91" s="8">
        <v>580</v>
      </c>
    </row>
    <row r="92" spans="1:2" x14ac:dyDescent="0.25">
      <c r="A92" s="10">
        <v>97</v>
      </c>
      <c r="B92" s="8">
        <v>28000</v>
      </c>
    </row>
    <row r="93" spans="1:2" x14ac:dyDescent="0.25">
      <c r="A93" s="10">
        <v>98</v>
      </c>
      <c r="B93" s="8">
        <v>53770</v>
      </c>
    </row>
    <row r="94" spans="1:2" x14ac:dyDescent="0.25">
      <c r="A94" s="10">
        <v>99</v>
      </c>
      <c r="B94" s="8">
        <v>1467</v>
      </c>
    </row>
    <row r="95" spans="1:2" x14ac:dyDescent="0.25">
      <c r="A95" s="10">
        <v>100</v>
      </c>
      <c r="B95" s="8">
        <v>172.84</v>
      </c>
    </row>
    <row r="96" spans="1:2" x14ac:dyDescent="0.25">
      <c r="A96" s="10">
        <v>101</v>
      </c>
      <c r="B96" s="8">
        <v>266.8</v>
      </c>
    </row>
    <row r="97" spans="1:2" x14ac:dyDescent="0.25">
      <c r="A97" s="10">
        <v>102</v>
      </c>
      <c r="B97" s="8">
        <v>114.84</v>
      </c>
    </row>
    <row r="98" spans="1:2" x14ac:dyDescent="0.25">
      <c r="A98" s="10">
        <v>103</v>
      </c>
      <c r="B98" s="8">
        <v>120.64</v>
      </c>
    </row>
    <row r="99" spans="1:2" x14ac:dyDescent="0.25">
      <c r="A99" s="10">
        <v>104</v>
      </c>
      <c r="B99" s="8">
        <v>730.8</v>
      </c>
    </row>
    <row r="100" spans="1:2" x14ac:dyDescent="0.25">
      <c r="A100" s="10">
        <v>105</v>
      </c>
      <c r="B100" s="8">
        <v>114.84</v>
      </c>
    </row>
    <row r="101" spans="1:2" x14ac:dyDescent="0.25">
      <c r="A101" s="10">
        <v>107</v>
      </c>
      <c r="B101" s="8">
        <v>609</v>
      </c>
    </row>
    <row r="102" spans="1:2" x14ac:dyDescent="0.25">
      <c r="A102" s="10">
        <v>108</v>
      </c>
      <c r="B102" s="8">
        <v>200.68</v>
      </c>
    </row>
    <row r="103" spans="1:2" x14ac:dyDescent="0.25">
      <c r="A103" s="10">
        <v>109</v>
      </c>
      <c r="B103" s="8">
        <v>200.68</v>
      </c>
    </row>
    <row r="104" spans="1:2" x14ac:dyDescent="0.25">
      <c r="A104" s="10">
        <v>110</v>
      </c>
      <c r="B104" s="8">
        <v>962.8</v>
      </c>
    </row>
    <row r="105" spans="1:2" x14ac:dyDescent="0.25">
      <c r="A105" s="10">
        <v>111</v>
      </c>
      <c r="B105" s="8">
        <v>25000</v>
      </c>
    </row>
    <row r="106" spans="1:2" x14ac:dyDescent="0.25">
      <c r="A106" s="10">
        <v>112</v>
      </c>
      <c r="B106" s="8">
        <v>17400</v>
      </c>
    </row>
    <row r="107" spans="1:2" x14ac:dyDescent="0.25">
      <c r="A107" s="10">
        <v>113</v>
      </c>
      <c r="B107" s="8">
        <v>26564</v>
      </c>
    </row>
    <row r="108" spans="1:2" x14ac:dyDescent="0.25">
      <c r="A108" s="10">
        <v>114</v>
      </c>
      <c r="B108" s="8">
        <v>515</v>
      </c>
    </row>
    <row r="109" spans="1:2" x14ac:dyDescent="0.25">
      <c r="A109" s="10">
        <v>115</v>
      </c>
      <c r="B109" s="8">
        <v>625</v>
      </c>
    </row>
    <row r="110" spans="1:2" x14ac:dyDescent="0.25">
      <c r="A110" s="10">
        <v>116</v>
      </c>
      <c r="B110" s="8">
        <v>625</v>
      </c>
    </row>
    <row r="111" spans="1:2" x14ac:dyDescent="0.25">
      <c r="A111" s="10">
        <v>117</v>
      </c>
      <c r="B111" s="8">
        <v>261</v>
      </c>
    </row>
    <row r="112" spans="1:2" x14ac:dyDescent="0.25">
      <c r="A112" s="10">
        <v>118</v>
      </c>
      <c r="B112" s="8">
        <v>895</v>
      </c>
    </row>
    <row r="113" spans="1:2" x14ac:dyDescent="0.25">
      <c r="A113" s="10">
        <v>120</v>
      </c>
      <c r="B113" s="8">
        <v>660000</v>
      </c>
    </row>
    <row r="114" spans="1:2" x14ac:dyDescent="0.25">
      <c r="A114" s="10">
        <v>121</v>
      </c>
      <c r="B114" s="8">
        <v>3166800</v>
      </c>
    </row>
    <row r="115" spans="1:2" x14ac:dyDescent="0.25">
      <c r="A115" s="10">
        <v>122</v>
      </c>
      <c r="B115" s="8">
        <v>492420</v>
      </c>
    </row>
    <row r="116" spans="1:2" x14ac:dyDescent="0.25">
      <c r="A116" s="10">
        <v>123</v>
      </c>
      <c r="B116" s="8">
        <v>427000</v>
      </c>
    </row>
    <row r="117" spans="1:2" x14ac:dyDescent="0.25">
      <c r="A117" s="10">
        <v>124</v>
      </c>
      <c r="B117" s="8">
        <v>106000</v>
      </c>
    </row>
    <row r="118" spans="1:2" x14ac:dyDescent="0.25">
      <c r="A118" s="10">
        <v>125</v>
      </c>
      <c r="B118" s="8">
        <v>289800</v>
      </c>
    </row>
    <row r="119" spans="1:2" x14ac:dyDescent="0.25">
      <c r="A119" s="10">
        <v>126</v>
      </c>
      <c r="B119" s="8">
        <v>415000</v>
      </c>
    </row>
    <row r="120" spans="1:2" x14ac:dyDescent="0.25">
      <c r="A120" s="10">
        <v>127</v>
      </c>
      <c r="B120" s="8">
        <v>380000</v>
      </c>
    </row>
    <row r="121" spans="1:2" x14ac:dyDescent="0.25">
      <c r="A121" s="10">
        <v>128</v>
      </c>
      <c r="B121" s="8">
        <v>513880</v>
      </c>
    </row>
    <row r="122" spans="1:2" x14ac:dyDescent="0.25">
      <c r="A122" s="10">
        <v>129</v>
      </c>
      <c r="B122" s="8">
        <v>181000</v>
      </c>
    </row>
    <row r="123" spans="1:2" x14ac:dyDescent="0.25">
      <c r="A123" s="10">
        <v>130</v>
      </c>
      <c r="B123" s="8">
        <v>320000</v>
      </c>
    </row>
    <row r="124" spans="1:2" x14ac:dyDescent="0.25">
      <c r="A124" s="10">
        <v>131</v>
      </c>
      <c r="B124" s="8">
        <v>1900000</v>
      </c>
    </row>
    <row r="125" spans="1:2" x14ac:dyDescent="0.25">
      <c r="A125" s="10">
        <v>132</v>
      </c>
      <c r="B125" s="8">
        <v>1900000</v>
      </c>
    </row>
    <row r="126" spans="1:2" x14ac:dyDescent="0.25">
      <c r="A126" s="10">
        <v>134</v>
      </c>
      <c r="B126" s="8">
        <v>2135400</v>
      </c>
    </row>
    <row r="127" spans="1:2" x14ac:dyDescent="0.25">
      <c r="A127" s="10">
        <v>137</v>
      </c>
      <c r="B127" s="8">
        <v>4866</v>
      </c>
    </row>
    <row r="128" spans="1:2" x14ac:dyDescent="0.25">
      <c r="A128" s="10">
        <v>138</v>
      </c>
      <c r="B128" s="8">
        <v>684.4</v>
      </c>
    </row>
    <row r="129" spans="1:2" x14ac:dyDescent="0.25">
      <c r="A129" s="10">
        <v>139</v>
      </c>
      <c r="B129" s="8">
        <v>9176</v>
      </c>
    </row>
    <row r="130" spans="1:2" x14ac:dyDescent="0.25">
      <c r="A130" s="10">
        <v>140</v>
      </c>
      <c r="B130" s="8">
        <v>106720</v>
      </c>
    </row>
    <row r="131" spans="1:2" x14ac:dyDescent="0.25">
      <c r="A131" s="10">
        <v>141</v>
      </c>
      <c r="B131" s="8">
        <v>170800</v>
      </c>
    </row>
    <row r="132" spans="1:2" x14ac:dyDescent="0.25">
      <c r="A132" s="10">
        <v>142</v>
      </c>
      <c r="B132" s="8">
        <v>13920</v>
      </c>
    </row>
    <row r="133" spans="1:2" x14ac:dyDescent="0.25">
      <c r="A133" s="10">
        <v>143</v>
      </c>
      <c r="B133" s="8">
        <v>13920</v>
      </c>
    </row>
    <row r="134" spans="1:2" x14ac:dyDescent="0.25">
      <c r="A134" s="10">
        <v>144</v>
      </c>
      <c r="B134" s="8">
        <v>13920</v>
      </c>
    </row>
    <row r="135" spans="1:2" x14ac:dyDescent="0.25">
      <c r="A135" s="10">
        <v>145</v>
      </c>
      <c r="B135" s="8">
        <v>13920</v>
      </c>
    </row>
    <row r="136" spans="1:2" x14ac:dyDescent="0.25">
      <c r="A136" s="10">
        <v>147</v>
      </c>
      <c r="B136" s="8">
        <v>241326</v>
      </c>
    </row>
    <row r="137" spans="1:2" x14ac:dyDescent="0.25">
      <c r="A137" s="10">
        <v>148</v>
      </c>
      <c r="B137" s="8">
        <v>1730</v>
      </c>
    </row>
    <row r="138" spans="1:2" x14ac:dyDescent="0.25">
      <c r="A138" s="10">
        <v>149</v>
      </c>
      <c r="B138" s="8">
        <v>552245</v>
      </c>
    </row>
    <row r="139" spans="1:2" x14ac:dyDescent="0.25">
      <c r="A139" s="10">
        <v>150</v>
      </c>
      <c r="B139" s="8">
        <v>552245</v>
      </c>
    </row>
    <row r="140" spans="1:2" x14ac:dyDescent="0.25">
      <c r="A140" s="10">
        <v>151</v>
      </c>
      <c r="B140" s="8">
        <v>552245</v>
      </c>
    </row>
    <row r="141" spans="1:2" x14ac:dyDescent="0.25">
      <c r="A141" s="10">
        <v>152</v>
      </c>
      <c r="B141" s="8">
        <v>552245</v>
      </c>
    </row>
    <row r="142" spans="1:2" x14ac:dyDescent="0.25">
      <c r="A142" s="10">
        <v>153</v>
      </c>
      <c r="B142" s="8">
        <v>1174470</v>
      </c>
    </row>
    <row r="143" spans="1:2" x14ac:dyDescent="0.25">
      <c r="A143" s="10">
        <v>154</v>
      </c>
      <c r="B143" s="8">
        <v>1604512</v>
      </c>
    </row>
    <row r="144" spans="1:2" x14ac:dyDescent="0.25">
      <c r="A144" s="10">
        <v>155</v>
      </c>
      <c r="B144" s="8">
        <v>17796</v>
      </c>
    </row>
    <row r="145" spans="1:2" x14ac:dyDescent="0.25">
      <c r="A145" s="10">
        <v>156</v>
      </c>
      <c r="B145" s="8">
        <v>144674</v>
      </c>
    </row>
    <row r="146" spans="1:2" x14ac:dyDescent="0.25">
      <c r="A146" s="10">
        <v>157</v>
      </c>
      <c r="B146" s="8">
        <v>318244</v>
      </c>
    </row>
    <row r="147" spans="1:2" x14ac:dyDescent="0.25">
      <c r="A147" s="10">
        <v>159</v>
      </c>
      <c r="B147" s="8">
        <v>665000</v>
      </c>
    </row>
    <row r="148" spans="1:2" x14ac:dyDescent="0.25">
      <c r="A148" s="10">
        <v>160</v>
      </c>
      <c r="B148" s="8">
        <v>840320</v>
      </c>
    </row>
    <row r="149" spans="1:2" x14ac:dyDescent="0.25">
      <c r="A149" s="10">
        <v>161</v>
      </c>
      <c r="B149" s="8">
        <v>3968650</v>
      </c>
    </row>
    <row r="150" spans="1:2" x14ac:dyDescent="0.25">
      <c r="A150" s="10">
        <v>162</v>
      </c>
      <c r="B150" s="8">
        <v>5640030</v>
      </c>
    </row>
    <row r="151" spans="1:2" x14ac:dyDescent="0.25">
      <c r="A151" s="10">
        <v>167</v>
      </c>
      <c r="B151" s="8">
        <v>140000</v>
      </c>
    </row>
    <row r="152" spans="1:2" x14ac:dyDescent="0.25">
      <c r="A152" s="10">
        <v>169</v>
      </c>
      <c r="B152" s="8">
        <v>586000</v>
      </c>
    </row>
    <row r="153" spans="1:2" x14ac:dyDescent="0.25">
      <c r="A153" s="10">
        <v>170</v>
      </c>
      <c r="B153" s="8">
        <v>758000</v>
      </c>
    </row>
    <row r="154" spans="1:2" x14ac:dyDescent="0.25">
      <c r="A154" s="10">
        <v>171</v>
      </c>
      <c r="B154" s="8">
        <v>22000</v>
      </c>
    </row>
    <row r="155" spans="1:2" x14ac:dyDescent="0.25">
      <c r="A155" s="10">
        <v>172</v>
      </c>
      <c r="B155" s="8">
        <v>635</v>
      </c>
    </row>
    <row r="156" spans="1:2" x14ac:dyDescent="0.25">
      <c r="A156" s="10">
        <v>173</v>
      </c>
      <c r="B156" s="8">
        <v>95000</v>
      </c>
    </row>
    <row r="157" spans="1:2" x14ac:dyDescent="0.25">
      <c r="A157" s="10">
        <v>174</v>
      </c>
      <c r="B157" s="8">
        <v>95000</v>
      </c>
    </row>
    <row r="158" spans="1:2" x14ac:dyDescent="0.25">
      <c r="A158" s="10">
        <v>175</v>
      </c>
      <c r="B158" s="8">
        <v>19140</v>
      </c>
    </row>
    <row r="159" spans="1:2" x14ac:dyDescent="0.25">
      <c r="A159" s="10">
        <v>176</v>
      </c>
      <c r="B159" s="8">
        <v>38280</v>
      </c>
    </row>
    <row r="160" spans="1:2" x14ac:dyDescent="0.25">
      <c r="A160" s="10">
        <v>177</v>
      </c>
      <c r="B160" s="8">
        <v>55000</v>
      </c>
    </row>
    <row r="161" spans="1:2" x14ac:dyDescent="0.25">
      <c r="A161" s="10">
        <v>179</v>
      </c>
      <c r="B161" s="8">
        <v>95000</v>
      </c>
    </row>
    <row r="162" spans="1:2" x14ac:dyDescent="0.25">
      <c r="A162" s="10">
        <v>180</v>
      </c>
      <c r="B162" s="8">
        <v>95000</v>
      </c>
    </row>
    <row r="163" spans="1:2" x14ac:dyDescent="0.25">
      <c r="A163" s="10">
        <v>181</v>
      </c>
      <c r="B163" s="8">
        <v>38600</v>
      </c>
    </row>
    <row r="164" spans="1:2" x14ac:dyDescent="0.25">
      <c r="A164" s="10">
        <v>183</v>
      </c>
      <c r="B164" s="8">
        <v>75000</v>
      </c>
    </row>
    <row r="165" spans="1:2" x14ac:dyDescent="0.25">
      <c r="A165" s="10">
        <v>185</v>
      </c>
      <c r="B165" s="8">
        <v>477000</v>
      </c>
    </row>
    <row r="166" spans="1:2" x14ac:dyDescent="0.25">
      <c r="A166" s="10">
        <v>186</v>
      </c>
      <c r="B166" s="8">
        <v>30000</v>
      </c>
    </row>
    <row r="167" spans="1:2" x14ac:dyDescent="0.25">
      <c r="A167" s="10">
        <v>188</v>
      </c>
      <c r="B167" s="8">
        <v>650</v>
      </c>
    </row>
    <row r="168" spans="1:2" x14ac:dyDescent="0.25">
      <c r="A168" s="10">
        <v>190</v>
      </c>
      <c r="B168" s="8">
        <v>99528</v>
      </c>
    </row>
    <row r="169" spans="1:2" x14ac:dyDescent="0.25">
      <c r="A169" s="10">
        <v>191</v>
      </c>
      <c r="B169" s="8">
        <v>111940</v>
      </c>
    </row>
    <row r="170" spans="1:2" x14ac:dyDescent="0.25">
      <c r="A170" s="10">
        <v>192</v>
      </c>
      <c r="B170" s="8">
        <v>400</v>
      </c>
    </row>
    <row r="171" spans="1:2" x14ac:dyDescent="0.25">
      <c r="A171" s="10">
        <v>201</v>
      </c>
      <c r="B171" s="8">
        <v>55000</v>
      </c>
    </row>
    <row r="172" spans="1:2" x14ac:dyDescent="0.25">
      <c r="A172" s="10">
        <v>204</v>
      </c>
      <c r="B172" s="8">
        <v>552245</v>
      </c>
    </row>
    <row r="173" spans="1:2" x14ac:dyDescent="0.25">
      <c r="A173" s="10">
        <v>205</v>
      </c>
      <c r="B173" s="8">
        <v>552245</v>
      </c>
    </row>
    <row r="174" spans="1:2" x14ac:dyDescent="0.25">
      <c r="A174" s="10">
        <v>206</v>
      </c>
      <c r="B174" s="8">
        <v>13428</v>
      </c>
    </row>
    <row r="175" spans="1:2" x14ac:dyDescent="0.25">
      <c r="A175" s="10">
        <v>210</v>
      </c>
      <c r="B175" s="8">
        <v>800</v>
      </c>
    </row>
    <row r="176" spans="1:2" x14ac:dyDescent="0.25">
      <c r="A176" s="10">
        <v>211</v>
      </c>
      <c r="B176" s="8">
        <v>1014</v>
      </c>
    </row>
    <row r="177" spans="1:2" x14ac:dyDescent="0.25">
      <c r="A177" s="10">
        <v>212</v>
      </c>
      <c r="B177" s="8">
        <v>1170</v>
      </c>
    </row>
    <row r="178" spans="1:2" x14ac:dyDescent="0.25">
      <c r="A178" s="10">
        <v>213</v>
      </c>
      <c r="B178" s="8">
        <v>880</v>
      </c>
    </row>
    <row r="179" spans="1:2" x14ac:dyDescent="0.25">
      <c r="A179" s="10">
        <v>214</v>
      </c>
      <c r="B179" s="8">
        <v>1110</v>
      </c>
    </row>
    <row r="180" spans="1:2" x14ac:dyDescent="0.25">
      <c r="A180" s="10">
        <v>215</v>
      </c>
      <c r="B180" s="8">
        <v>1170</v>
      </c>
    </row>
    <row r="181" spans="1:2" x14ac:dyDescent="0.25">
      <c r="A181" s="10">
        <v>216</v>
      </c>
      <c r="B181" s="8">
        <v>1494</v>
      </c>
    </row>
    <row r="182" spans="1:2" x14ac:dyDescent="0.25">
      <c r="A182" s="10">
        <v>217</v>
      </c>
      <c r="B182" s="8">
        <v>3845</v>
      </c>
    </row>
    <row r="183" spans="1:2" x14ac:dyDescent="0.25">
      <c r="A183" s="10">
        <v>218</v>
      </c>
      <c r="B183" s="8">
        <v>4592</v>
      </c>
    </row>
    <row r="184" spans="1:2" x14ac:dyDescent="0.25">
      <c r="A184" s="10">
        <v>219</v>
      </c>
      <c r="B184" s="8">
        <v>5180</v>
      </c>
    </row>
    <row r="185" spans="1:2" x14ac:dyDescent="0.25">
      <c r="A185" s="10">
        <v>220</v>
      </c>
      <c r="B185" s="8">
        <v>63173.599999999999</v>
      </c>
    </row>
    <row r="186" spans="1:2" x14ac:dyDescent="0.25">
      <c r="A186" s="10">
        <v>221</v>
      </c>
      <c r="B186" s="8">
        <v>79866</v>
      </c>
    </row>
    <row r="187" spans="1:2" x14ac:dyDescent="0.25">
      <c r="A187" s="10">
        <v>223</v>
      </c>
      <c r="B187" s="8">
        <v>52896</v>
      </c>
    </row>
    <row r="188" spans="1:2" x14ac:dyDescent="0.25">
      <c r="A188" s="10">
        <v>224</v>
      </c>
      <c r="B188" s="8">
        <v>29870</v>
      </c>
    </row>
    <row r="189" spans="1:2" x14ac:dyDescent="0.25">
      <c r="A189" s="10">
        <v>226</v>
      </c>
      <c r="B189" s="8">
        <v>570000</v>
      </c>
    </row>
    <row r="190" spans="1:2" x14ac:dyDescent="0.25">
      <c r="A190" s="10">
        <v>227</v>
      </c>
      <c r="B190" s="8">
        <v>93780</v>
      </c>
    </row>
    <row r="191" spans="1:2" x14ac:dyDescent="0.25">
      <c r="A191" s="10">
        <v>228</v>
      </c>
      <c r="B191" s="8">
        <v>410000</v>
      </c>
    </row>
    <row r="192" spans="1:2" x14ac:dyDescent="0.25">
      <c r="A192" s="10">
        <v>229</v>
      </c>
      <c r="B192" s="8">
        <v>780000</v>
      </c>
    </row>
    <row r="193" spans="1:2" x14ac:dyDescent="0.25">
      <c r="A193" s="10">
        <v>230</v>
      </c>
      <c r="B193" s="8">
        <v>139200</v>
      </c>
    </row>
    <row r="194" spans="1:2" x14ac:dyDescent="0.25">
      <c r="A194" s="10">
        <v>231</v>
      </c>
      <c r="B194" s="8">
        <v>207640</v>
      </c>
    </row>
    <row r="195" spans="1:2" x14ac:dyDescent="0.25">
      <c r="A195" s="10">
        <v>232</v>
      </c>
      <c r="B195" s="8">
        <v>139200</v>
      </c>
    </row>
    <row r="196" spans="1:2" x14ac:dyDescent="0.25">
      <c r="A196" s="10">
        <v>233</v>
      </c>
      <c r="B196" s="8">
        <v>350000</v>
      </c>
    </row>
    <row r="197" spans="1:2" x14ac:dyDescent="0.25">
      <c r="A197" s="10">
        <v>237</v>
      </c>
      <c r="B197" s="8">
        <v>1790</v>
      </c>
    </row>
    <row r="198" spans="1:2" x14ac:dyDescent="0.25">
      <c r="A198" s="10">
        <v>238</v>
      </c>
      <c r="B198" s="8">
        <v>21823</v>
      </c>
    </row>
    <row r="199" spans="1:2" x14ac:dyDescent="0.25">
      <c r="A199" s="10">
        <v>239</v>
      </c>
      <c r="B199" s="8">
        <v>17074</v>
      </c>
    </row>
    <row r="200" spans="1:2" x14ac:dyDescent="0.25">
      <c r="A200" s="10">
        <v>240</v>
      </c>
      <c r="B200" s="8">
        <v>23000</v>
      </c>
    </row>
    <row r="201" spans="1:2" x14ac:dyDescent="0.25">
      <c r="A201" s="10">
        <v>241</v>
      </c>
      <c r="B201" s="8">
        <v>156600</v>
      </c>
    </row>
    <row r="202" spans="1:2" x14ac:dyDescent="0.25">
      <c r="A202" s="10">
        <v>242</v>
      </c>
      <c r="B202" s="8">
        <v>101288.88</v>
      </c>
    </row>
    <row r="203" spans="1:2" x14ac:dyDescent="0.25">
      <c r="A203" s="10">
        <v>243</v>
      </c>
      <c r="B203" s="8">
        <v>4950</v>
      </c>
    </row>
    <row r="204" spans="1:2" x14ac:dyDescent="0.25">
      <c r="A204" s="10">
        <v>244</v>
      </c>
      <c r="B204" s="8">
        <v>5121</v>
      </c>
    </row>
    <row r="205" spans="1:2" x14ac:dyDescent="0.25">
      <c r="A205" s="10">
        <v>245</v>
      </c>
      <c r="B205" s="8">
        <v>4345</v>
      </c>
    </row>
    <row r="206" spans="1:2" x14ac:dyDescent="0.25">
      <c r="A206" s="10">
        <v>246</v>
      </c>
      <c r="B206" s="8">
        <v>3015</v>
      </c>
    </row>
    <row r="207" spans="1:2" x14ac:dyDescent="0.25">
      <c r="A207" s="10">
        <v>247</v>
      </c>
      <c r="B207" s="8">
        <v>5121</v>
      </c>
    </row>
    <row r="208" spans="1:2" x14ac:dyDescent="0.25">
      <c r="A208" s="10">
        <v>248</v>
      </c>
      <c r="B208" s="8">
        <v>4640</v>
      </c>
    </row>
    <row r="209" spans="1:2" x14ac:dyDescent="0.25">
      <c r="A209" s="10">
        <v>249</v>
      </c>
      <c r="B209" s="8">
        <v>4802</v>
      </c>
    </row>
    <row r="210" spans="1:2" x14ac:dyDescent="0.25">
      <c r="A210" s="10">
        <v>250</v>
      </c>
      <c r="B210" s="8">
        <v>4802</v>
      </c>
    </row>
    <row r="211" spans="1:2" x14ac:dyDescent="0.25">
      <c r="A211" s="10">
        <v>251</v>
      </c>
      <c r="B211" s="8">
        <v>5000</v>
      </c>
    </row>
    <row r="212" spans="1:2" x14ac:dyDescent="0.25">
      <c r="A212" s="10">
        <v>252</v>
      </c>
      <c r="B212" s="8">
        <v>171500</v>
      </c>
    </row>
    <row r="213" spans="1:2" x14ac:dyDescent="0.25">
      <c r="A213" s="10">
        <v>253</v>
      </c>
      <c r="B213" s="8">
        <v>246500</v>
      </c>
    </row>
    <row r="214" spans="1:2" x14ac:dyDescent="0.25">
      <c r="A214" s="10">
        <v>254</v>
      </c>
      <c r="B214" s="8">
        <v>18</v>
      </c>
    </row>
    <row r="215" spans="1:2" x14ac:dyDescent="0.25">
      <c r="A215" s="10">
        <v>255</v>
      </c>
      <c r="B215" s="8">
        <v>18</v>
      </c>
    </row>
    <row r="216" spans="1:2" x14ac:dyDescent="0.25">
      <c r="A216" s="10">
        <v>256</v>
      </c>
      <c r="B216" s="8">
        <v>18</v>
      </c>
    </row>
    <row r="217" spans="1:2" x14ac:dyDescent="0.25">
      <c r="A217" s="10">
        <v>257</v>
      </c>
      <c r="B217" s="8">
        <v>18</v>
      </c>
    </row>
    <row r="218" spans="1:2" x14ac:dyDescent="0.25">
      <c r="A218" s="10">
        <v>258</v>
      </c>
      <c r="B218" s="8">
        <v>635090</v>
      </c>
    </row>
    <row r="219" spans="1:2" x14ac:dyDescent="0.25">
      <c r="A219" s="10">
        <v>259</v>
      </c>
      <c r="B219" s="8">
        <v>678525</v>
      </c>
    </row>
    <row r="220" spans="1:2" x14ac:dyDescent="0.25">
      <c r="A220" s="10">
        <v>260</v>
      </c>
      <c r="B220" s="8">
        <v>957026</v>
      </c>
    </row>
    <row r="221" spans="1:2" x14ac:dyDescent="0.25">
      <c r="A221" s="10">
        <v>261</v>
      </c>
      <c r="B221" s="8">
        <v>1031090</v>
      </c>
    </row>
    <row r="222" spans="1:2" x14ac:dyDescent="0.25">
      <c r="A222" s="10">
        <v>263</v>
      </c>
      <c r="B222" s="8">
        <v>1050000</v>
      </c>
    </row>
    <row r="223" spans="1:2" x14ac:dyDescent="0.25">
      <c r="A223" s="10">
        <v>264</v>
      </c>
      <c r="B223" s="8">
        <v>281539</v>
      </c>
    </row>
    <row r="224" spans="1:2" x14ac:dyDescent="0.25">
      <c r="A224" s="10">
        <v>265</v>
      </c>
      <c r="B224" s="8">
        <v>532655</v>
      </c>
    </row>
    <row r="225" spans="1:2" x14ac:dyDescent="0.25">
      <c r="A225" s="10">
        <v>266</v>
      </c>
      <c r="B225" s="8">
        <v>19000</v>
      </c>
    </row>
    <row r="226" spans="1:2" x14ac:dyDescent="0.25">
      <c r="A226" s="10">
        <v>267</v>
      </c>
      <c r="B226" s="8">
        <v>43400</v>
      </c>
    </row>
    <row r="227" spans="1:2" x14ac:dyDescent="0.25">
      <c r="A227" s="10">
        <v>268</v>
      </c>
      <c r="B227" s="8">
        <v>2440807</v>
      </c>
    </row>
    <row r="228" spans="1:2" x14ac:dyDescent="0.25">
      <c r="A228" s="10">
        <v>269</v>
      </c>
      <c r="B228" s="8">
        <v>5535</v>
      </c>
    </row>
    <row r="229" spans="1:2" x14ac:dyDescent="0.25">
      <c r="A229" s="10">
        <v>271</v>
      </c>
      <c r="B229" s="8">
        <v>3444</v>
      </c>
    </row>
    <row r="230" spans="1:2" x14ac:dyDescent="0.25">
      <c r="A230" s="10">
        <v>272</v>
      </c>
      <c r="B230" s="8">
        <v>4189</v>
      </c>
    </row>
    <row r="231" spans="1:2" x14ac:dyDescent="0.25">
      <c r="A231" s="10">
        <v>273</v>
      </c>
      <c r="B231" s="8">
        <v>3475</v>
      </c>
    </row>
    <row r="232" spans="1:2" x14ac:dyDescent="0.25">
      <c r="A232" s="10">
        <v>274</v>
      </c>
      <c r="B232" s="8">
        <v>11146</v>
      </c>
    </row>
    <row r="233" spans="1:2" x14ac:dyDescent="0.25">
      <c r="A233" s="10">
        <v>275</v>
      </c>
      <c r="B233" s="8">
        <v>3706</v>
      </c>
    </row>
    <row r="234" spans="1:2" x14ac:dyDescent="0.25">
      <c r="A234" s="10">
        <v>276</v>
      </c>
      <c r="B234" s="8">
        <v>5081</v>
      </c>
    </row>
    <row r="235" spans="1:2" x14ac:dyDescent="0.25">
      <c r="A235" s="10">
        <v>277</v>
      </c>
      <c r="B235" s="8">
        <v>5516</v>
      </c>
    </row>
    <row r="236" spans="1:2" x14ac:dyDescent="0.25">
      <c r="A236" s="10">
        <v>278</v>
      </c>
      <c r="B236" s="8">
        <v>10918</v>
      </c>
    </row>
    <row r="237" spans="1:2" x14ac:dyDescent="0.25">
      <c r="A237" s="10">
        <v>279</v>
      </c>
      <c r="B237" s="8">
        <v>5244</v>
      </c>
    </row>
    <row r="238" spans="1:2" x14ac:dyDescent="0.25">
      <c r="A238" s="10">
        <v>280</v>
      </c>
      <c r="B238" s="8">
        <v>10723</v>
      </c>
    </row>
    <row r="239" spans="1:2" x14ac:dyDescent="0.25">
      <c r="A239" s="10">
        <v>281</v>
      </c>
      <c r="B239" s="8">
        <v>5244</v>
      </c>
    </row>
    <row r="240" spans="1:2" x14ac:dyDescent="0.25">
      <c r="A240" s="10">
        <v>282</v>
      </c>
      <c r="B240" s="8">
        <v>10826</v>
      </c>
    </row>
    <row r="241" spans="1:2" x14ac:dyDescent="0.25">
      <c r="A241" s="10">
        <v>283</v>
      </c>
      <c r="B241" s="8">
        <v>43707</v>
      </c>
    </row>
    <row r="242" spans="1:2" x14ac:dyDescent="0.25">
      <c r="A242" s="10">
        <v>284</v>
      </c>
      <c r="B242" s="8">
        <v>37220</v>
      </c>
    </row>
    <row r="243" spans="1:2" x14ac:dyDescent="0.25">
      <c r="A243" s="10">
        <v>285</v>
      </c>
      <c r="B243" s="8">
        <v>33852</v>
      </c>
    </row>
    <row r="244" spans="1:2" x14ac:dyDescent="0.25">
      <c r="A244" s="10">
        <v>286</v>
      </c>
      <c r="B244" s="8">
        <v>37220</v>
      </c>
    </row>
    <row r="245" spans="1:2" x14ac:dyDescent="0.25">
      <c r="A245" s="10">
        <v>287</v>
      </c>
      <c r="B245" s="8">
        <v>16822</v>
      </c>
    </row>
    <row r="246" spans="1:2" x14ac:dyDescent="0.25">
      <c r="A246" s="10">
        <v>288</v>
      </c>
      <c r="B246" s="8">
        <v>10927</v>
      </c>
    </row>
    <row r="247" spans="1:2" x14ac:dyDescent="0.25">
      <c r="A247" s="10">
        <v>289</v>
      </c>
      <c r="B247" s="8">
        <v>175692</v>
      </c>
    </row>
    <row r="248" spans="1:2" x14ac:dyDescent="0.25">
      <c r="A248" s="10">
        <v>290</v>
      </c>
      <c r="B248" s="8">
        <v>4183.359253333334</v>
      </c>
    </row>
    <row r="249" spans="1:2" x14ac:dyDescent="0.25">
      <c r="A249" s="10">
        <v>291</v>
      </c>
      <c r="B249" s="8">
        <v>3813.7838933333333</v>
      </c>
    </row>
    <row r="250" spans="1:2" x14ac:dyDescent="0.25">
      <c r="A250" s="10">
        <v>292</v>
      </c>
      <c r="B250" s="8">
        <v>3755.5771733333331</v>
      </c>
    </row>
    <row r="251" spans="1:2" x14ac:dyDescent="0.25">
      <c r="A251" s="10">
        <v>293</v>
      </c>
      <c r="B251" s="8">
        <v>2072</v>
      </c>
    </row>
    <row r="252" spans="1:2" x14ac:dyDescent="0.25">
      <c r="A252" s="10">
        <v>294</v>
      </c>
      <c r="B252" s="8">
        <v>3632.2610133333333</v>
      </c>
    </row>
    <row r="253" spans="1:2" x14ac:dyDescent="0.25">
      <c r="A253" s="10">
        <v>295</v>
      </c>
      <c r="B253" s="8">
        <v>3820.9975466666674</v>
      </c>
    </row>
    <row r="254" spans="1:2" x14ac:dyDescent="0.25">
      <c r="A254" s="10">
        <v>296</v>
      </c>
      <c r="B254" s="8">
        <v>45276</v>
      </c>
    </row>
    <row r="255" spans="1:2" x14ac:dyDescent="0.25">
      <c r="A255" s="10">
        <v>297</v>
      </c>
      <c r="B255" s="8">
        <v>26868</v>
      </c>
    </row>
    <row r="256" spans="1:2" x14ac:dyDescent="0.25">
      <c r="A256" s="10">
        <v>298</v>
      </c>
      <c r="B256" s="8">
        <v>38055</v>
      </c>
    </row>
    <row r="257" spans="1:2" x14ac:dyDescent="0.25">
      <c r="A257" s="10">
        <v>299</v>
      </c>
      <c r="B257" s="8">
        <v>2664</v>
      </c>
    </row>
    <row r="258" spans="1:2" x14ac:dyDescent="0.25">
      <c r="A258" s="10">
        <v>300</v>
      </c>
      <c r="B258" s="8">
        <v>2743</v>
      </c>
    </row>
    <row r="259" spans="1:2" x14ac:dyDescent="0.25">
      <c r="A259" s="10">
        <v>301</v>
      </c>
      <c r="B259" s="8">
        <v>2514</v>
      </c>
    </row>
    <row r="260" spans="1:2" x14ac:dyDescent="0.25">
      <c r="A260" s="10">
        <v>302</v>
      </c>
      <c r="B260" s="8">
        <v>130644</v>
      </c>
    </row>
    <row r="261" spans="1:2" x14ac:dyDescent="0.25">
      <c r="A261" s="10">
        <v>303</v>
      </c>
      <c r="B261" s="8">
        <v>3643</v>
      </c>
    </row>
    <row r="262" spans="1:2" x14ac:dyDescent="0.25">
      <c r="A262" s="10">
        <v>304</v>
      </c>
      <c r="B262" s="8">
        <v>26880</v>
      </c>
    </row>
    <row r="263" spans="1:2" x14ac:dyDescent="0.25">
      <c r="A263" s="10">
        <v>305</v>
      </c>
      <c r="B263" s="8">
        <v>38939</v>
      </c>
    </row>
    <row r="264" spans="1:2" x14ac:dyDescent="0.25">
      <c r="A264" s="10">
        <v>306</v>
      </c>
      <c r="B264" s="8">
        <v>5194</v>
      </c>
    </row>
    <row r="265" spans="1:2" x14ac:dyDescent="0.25">
      <c r="A265" s="10">
        <v>307</v>
      </c>
      <c r="B265" s="8">
        <v>29487</v>
      </c>
    </row>
    <row r="266" spans="1:2" x14ac:dyDescent="0.25">
      <c r="A266" s="10">
        <v>308</v>
      </c>
      <c r="B266" s="8">
        <v>7400</v>
      </c>
    </row>
    <row r="267" spans="1:2" x14ac:dyDescent="0.25">
      <c r="A267" s="10">
        <v>309</v>
      </c>
      <c r="B267" s="8">
        <v>7400</v>
      </c>
    </row>
    <row r="268" spans="1:2" x14ac:dyDescent="0.25">
      <c r="A268" s="10">
        <v>310</v>
      </c>
      <c r="B268" s="8">
        <v>7400</v>
      </c>
    </row>
    <row r="269" spans="1:2" x14ac:dyDescent="0.25">
      <c r="A269" s="10">
        <v>311</v>
      </c>
      <c r="B269" s="8">
        <v>7400</v>
      </c>
    </row>
    <row r="270" spans="1:2" x14ac:dyDescent="0.25">
      <c r="A270" s="10">
        <v>312</v>
      </c>
      <c r="B270" s="8">
        <v>6042</v>
      </c>
    </row>
    <row r="271" spans="1:2" x14ac:dyDescent="0.25">
      <c r="A271" s="10">
        <v>313</v>
      </c>
      <c r="B271" s="8">
        <v>6042</v>
      </c>
    </row>
    <row r="272" spans="1:2" x14ac:dyDescent="0.25">
      <c r="A272" s="10">
        <v>314</v>
      </c>
      <c r="B272" s="8">
        <v>29487</v>
      </c>
    </row>
    <row r="273" spans="1:2" x14ac:dyDescent="0.25">
      <c r="A273" s="10">
        <v>315</v>
      </c>
      <c r="B273" s="8">
        <v>45166</v>
      </c>
    </row>
    <row r="274" spans="1:2" x14ac:dyDescent="0.25">
      <c r="A274" s="10">
        <v>316</v>
      </c>
      <c r="B274" s="8">
        <v>6772</v>
      </c>
    </row>
    <row r="275" spans="1:2" x14ac:dyDescent="0.25">
      <c r="A275" s="10">
        <v>317</v>
      </c>
      <c r="B275" s="8">
        <v>9853</v>
      </c>
    </row>
    <row r="276" spans="1:2" x14ac:dyDescent="0.25">
      <c r="A276" s="10">
        <v>318</v>
      </c>
      <c r="B276" s="8">
        <v>3684</v>
      </c>
    </row>
    <row r="277" spans="1:2" x14ac:dyDescent="0.25">
      <c r="A277" s="10">
        <v>319</v>
      </c>
      <c r="B277" s="8">
        <v>337157</v>
      </c>
    </row>
    <row r="278" spans="1:2" x14ac:dyDescent="0.25">
      <c r="A278" s="10">
        <v>320</v>
      </c>
      <c r="B278" s="8">
        <v>337157</v>
      </c>
    </row>
    <row r="279" spans="1:2" x14ac:dyDescent="0.25">
      <c r="A279" s="10">
        <v>321</v>
      </c>
      <c r="B279" s="8">
        <v>420809</v>
      </c>
    </row>
    <row r="280" spans="1:2" x14ac:dyDescent="0.25">
      <c r="A280" s="10">
        <v>322</v>
      </c>
      <c r="B280" s="8">
        <v>337157</v>
      </c>
    </row>
    <row r="281" spans="1:2" x14ac:dyDescent="0.25">
      <c r="A281" s="10">
        <v>323</v>
      </c>
      <c r="B281" s="8">
        <v>596676</v>
      </c>
    </row>
    <row r="282" spans="1:2" x14ac:dyDescent="0.25">
      <c r="A282" s="10">
        <v>324</v>
      </c>
      <c r="B282" s="8">
        <v>596676</v>
      </c>
    </row>
    <row r="283" spans="1:2" x14ac:dyDescent="0.25">
      <c r="A283" s="10">
        <v>325</v>
      </c>
      <c r="B283" s="8">
        <v>1441276</v>
      </c>
    </row>
    <row r="284" spans="1:2" x14ac:dyDescent="0.25">
      <c r="A284" s="10">
        <v>326</v>
      </c>
      <c r="B284" s="8">
        <v>174000</v>
      </c>
    </row>
    <row r="285" spans="1:2" x14ac:dyDescent="0.25">
      <c r="A285" s="10">
        <v>327</v>
      </c>
      <c r="B285" s="8">
        <v>174000</v>
      </c>
    </row>
    <row r="286" spans="1:2" x14ac:dyDescent="0.25">
      <c r="A286" s="10">
        <v>328</v>
      </c>
      <c r="B286" s="8">
        <v>232000</v>
      </c>
    </row>
    <row r="287" spans="1:2" x14ac:dyDescent="0.25">
      <c r="A287" s="10">
        <v>329</v>
      </c>
      <c r="B287" s="8">
        <v>292320</v>
      </c>
    </row>
    <row r="288" spans="1:2" x14ac:dyDescent="0.25">
      <c r="A288" s="10">
        <v>330</v>
      </c>
      <c r="B288" s="8">
        <v>292320</v>
      </c>
    </row>
    <row r="289" spans="1:2" x14ac:dyDescent="0.25">
      <c r="A289" s="10">
        <v>331</v>
      </c>
      <c r="B289" s="8">
        <v>852.6</v>
      </c>
    </row>
    <row r="290" spans="1:2" x14ac:dyDescent="0.25">
      <c r="A290" s="10">
        <v>332</v>
      </c>
      <c r="B290" s="8">
        <v>854.92</v>
      </c>
    </row>
    <row r="291" spans="1:2" x14ac:dyDescent="0.25">
      <c r="A291" s="10">
        <v>333</v>
      </c>
      <c r="B291" s="8">
        <v>854.92</v>
      </c>
    </row>
    <row r="292" spans="1:2" x14ac:dyDescent="0.25">
      <c r="A292" s="10">
        <v>334</v>
      </c>
      <c r="B292" s="8">
        <v>9976</v>
      </c>
    </row>
    <row r="293" spans="1:2" x14ac:dyDescent="0.25">
      <c r="A293" s="10">
        <v>335</v>
      </c>
      <c r="B293" s="8">
        <v>9976</v>
      </c>
    </row>
    <row r="294" spans="1:2" x14ac:dyDescent="0.25">
      <c r="A294" s="10">
        <v>336</v>
      </c>
      <c r="B294" s="8">
        <v>9976</v>
      </c>
    </row>
    <row r="295" spans="1:2" x14ac:dyDescent="0.25">
      <c r="A295" s="10">
        <v>337</v>
      </c>
      <c r="B295" s="8">
        <v>2291</v>
      </c>
    </row>
    <row r="296" spans="1:2" x14ac:dyDescent="0.25">
      <c r="A296" s="10">
        <v>338</v>
      </c>
      <c r="B296" s="8">
        <v>2291</v>
      </c>
    </row>
    <row r="297" spans="1:2" x14ac:dyDescent="0.25">
      <c r="A297" s="10">
        <v>339</v>
      </c>
      <c r="B297" s="8">
        <v>92644.56</v>
      </c>
    </row>
    <row r="298" spans="1:2" x14ac:dyDescent="0.25">
      <c r="A298" s="10">
        <v>340</v>
      </c>
      <c r="B298" s="8">
        <v>45184</v>
      </c>
    </row>
    <row r="299" spans="1:2" x14ac:dyDescent="0.25">
      <c r="A299" s="10">
        <v>341</v>
      </c>
      <c r="B299" s="8">
        <v>5104</v>
      </c>
    </row>
    <row r="300" spans="1:2" x14ac:dyDescent="0.25">
      <c r="A300" s="10">
        <v>342</v>
      </c>
      <c r="B300" s="8">
        <v>3416.2</v>
      </c>
    </row>
    <row r="301" spans="1:2" x14ac:dyDescent="0.25">
      <c r="A301" s="10">
        <v>343</v>
      </c>
      <c r="B301" s="8">
        <v>3074</v>
      </c>
    </row>
    <row r="302" spans="1:2" x14ac:dyDescent="0.25">
      <c r="A302" s="10">
        <v>344</v>
      </c>
      <c r="B302" s="8">
        <v>3074</v>
      </c>
    </row>
    <row r="303" spans="1:2" x14ac:dyDescent="0.25">
      <c r="A303" s="10">
        <v>345</v>
      </c>
      <c r="B303" s="8">
        <v>10154</v>
      </c>
    </row>
    <row r="304" spans="1:2" x14ac:dyDescent="0.25">
      <c r="A304" s="10">
        <v>346</v>
      </c>
      <c r="B304" s="8">
        <v>4826.76</v>
      </c>
    </row>
    <row r="305" spans="1:2" x14ac:dyDescent="0.25">
      <c r="A305" s="10">
        <v>347</v>
      </c>
      <c r="B305" s="8">
        <v>42630</v>
      </c>
    </row>
    <row r="306" spans="1:2" x14ac:dyDescent="0.25">
      <c r="A306" s="10">
        <v>348</v>
      </c>
      <c r="B306" s="8">
        <v>4176</v>
      </c>
    </row>
    <row r="307" spans="1:2" x14ac:dyDescent="0.25">
      <c r="A307" s="10">
        <v>349</v>
      </c>
      <c r="B307" s="8">
        <v>4176</v>
      </c>
    </row>
    <row r="308" spans="1:2" x14ac:dyDescent="0.25">
      <c r="A308" s="10">
        <v>350</v>
      </c>
      <c r="B308" s="8">
        <v>3248</v>
      </c>
    </row>
    <row r="309" spans="1:2" x14ac:dyDescent="0.25">
      <c r="A309" s="10">
        <v>351</v>
      </c>
      <c r="B309" s="8">
        <v>9216.2000000000007</v>
      </c>
    </row>
    <row r="310" spans="1:2" x14ac:dyDescent="0.25">
      <c r="A310" s="10">
        <v>352</v>
      </c>
      <c r="B310" s="8">
        <v>9616.4</v>
      </c>
    </row>
    <row r="311" spans="1:2" x14ac:dyDescent="0.25">
      <c r="A311" s="10">
        <v>353</v>
      </c>
      <c r="B311" s="8">
        <v>310</v>
      </c>
    </row>
    <row r="312" spans="1:2" x14ac:dyDescent="0.25">
      <c r="A312" s="10">
        <v>354</v>
      </c>
      <c r="B312" s="8">
        <v>310</v>
      </c>
    </row>
    <row r="313" spans="1:2" x14ac:dyDescent="0.25">
      <c r="A313" s="10">
        <v>355</v>
      </c>
      <c r="B313" s="8">
        <v>310</v>
      </c>
    </row>
    <row r="314" spans="1:2" x14ac:dyDescent="0.25">
      <c r="A314" s="10">
        <v>356</v>
      </c>
      <c r="B314" s="8">
        <v>310</v>
      </c>
    </row>
    <row r="315" spans="1:2" x14ac:dyDescent="0.25">
      <c r="A315" s="10">
        <v>357</v>
      </c>
      <c r="B315" s="8">
        <v>517</v>
      </c>
    </row>
    <row r="316" spans="1:2" x14ac:dyDescent="0.25">
      <c r="A316" s="10">
        <v>358</v>
      </c>
      <c r="B316" s="8">
        <v>310</v>
      </c>
    </row>
    <row r="317" spans="1:2" x14ac:dyDescent="0.25">
      <c r="A317" s="10">
        <v>359</v>
      </c>
      <c r="B317" s="8">
        <v>310</v>
      </c>
    </row>
    <row r="318" spans="1:2" x14ac:dyDescent="0.25">
      <c r="A318" s="10">
        <v>360</v>
      </c>
      <c r="B318" s="8">
        <v>83950</v>
      </c>
    </row>
    <row r="319" spans="1:2" x14ac:dyDescent="0.25">
      <c r="A319" s="10">
        <v>361</v>
      </c>
      <c r="B319" s="8">
        <v>96600</v>
      </c>
    </row>
    <row r="320" spans="1:2" x14ac:dyDescent="0.25">
      <c r="A320" s="10">
        <v>362</v>
      </c>
      <c r="B320" s="8">
        <v>96600</v>
      </c>
    </row>
    <row r="321" spans="1:2" x14ac:dyDescent="0.25">
      <c r="A321" s="10">
        <v>363</v>
      </c>
      <c r="B321" s="8">
        <v>83950</v>
      </c>
    </row>
    <row r="322" spans="1:2" x14ac:dyDescent="0.25">
      <c r="A322" s="10">
        <v>364</v>
      </c>
      <c r="B322" s="8">
        <v>83950</v>
      </c>
    </row>
    <row r="323" spans="1:2" x14ac:dyDescent="0.25">
      <c r="A323" s="10">
        <v>365</v>
      </c>
      <c r="B323" s="8">
        <v>7192</v>
      </c>
    </row>
    <row r="324" spans="1:2" x14ac:dyDescent="0.25">
      <c r="A324" s="10">
        <v>366</v>
      </c>
      <c r="B324" s="8">
        <v>3538</v>
      </c>
    </row>
    <row r="325" spans="1:2" x14ac:dyDescent="0.25">
      <c r="A325" s="10">
        <v>367</v>
      </c>
      <c r="B325" s="8">
        <v>45500</v>
      </c>
    </row>
    <row r="326" spans="1:2" x14ac:dyDescent="0.25">
      <c r="A326" s="10">
        <v>368</v>
      </c>
      <c r="B326" s="8">
        <v>159500</v>
      </c>
    </row>
    <row r="327" spans="1:2" x14ac:dyDescent="0.25">
      <c r="A327" s="10">
        <v>369</v>
      </c>
      <c r="B327" s="8">
        <v>48100</v>
      </c>
    </row>
    <row r="328" spans="1:2" x14ac:dyDescent="0.25">
      <c r="A328" s="10">
        <v>370</v>
      </c>
      <c r="B328" s="8">
        <v>38400</v>
      </c>
    </row>
    <row r="329" spans="1:2" x14ac:dyDescent="0.25">
      <c r="A329" s="10">
        <v>371</v>
      </c>
      <c r="B329" s="8">
        <v>91200</v>
      </c>
    </row>
    <row r="330" spans="1:2" x14ac:dyDescent="0.25">
      <c r="A330" s="10">
        <v>372</v>
      </c>
      <c r="B330" s="8">
        <v>91314</v>
      </c>
    </row>
    <row r="331" spans="1:2" x14ac:dyDescent="0.25">
      <c r="A331" s="10">
        <v>376</v>
      </c>
      <c r="B331" s="8">
        <v>261200</v>
      </c>
    </row>
    <row r="332" spans="1:2" x14ac:dyDescent="0.25">
      <c r="A332" s="10">
        <v>377</v>
      </c>
      <c r="B332" s="8">
        <v>100300</v>
      </c>
    </row>
    <row r="333" spans="1:2" x14ac:dyDescent="0.25">
      <c r="A333" s="10">
        <v>380</v>
      </c>
      <c r="B333" s="8">
        <v>16675</v>
      </c>
    </row>
    <row r="334" spans="1:2" x14ac:dyDescent="0.25">
      <c r="A334" s="10">
        <v>387</v>
      </c>
      <c r="B334" s="8">
        <v>54000</v>
      </c>
    </row>
    <row r="335" spans="1:2" x14ac:dyDescent="0.25">
      <c r="A335" s="10">
        <v>388</v>
      </c>
      <c r="B335" s="8">
        <v>54000</v>
      </c>
    </row>
    <row r="336" spans="1:2" x14ac:dyDescent="0.25">
      <c r="A336" s="10">
        <v>389</v>
      </c>
      <c r="B336" s="8">
        <v>54000</v>
      </c>
    </row>
    <row r="337" spans="1:2" x14ac:dyDescent="0.25">
      <c r="A337" s="10">
        <v>390</v>
      </c>
      <c r="B337" s="8">
        <v>599.03</v>
      </c>
    </row>
    <row r="338" spans="1:2" x14ac:dyDescent="0.25">
      <c r="A338" s="10">
        <v>391</v>
      </c>
      <c r="B338" s="8">
        <v>245400</v>
      </c>
    </row>
    <row r="339" spans="1:2" x14ac:dyDescent="0.25">
      <c r="A339" s="10">
        <v>392</v>
      </c>
      <c r="B339" s="8">
        <v>678830</v>
      </c>
    </row>
    <row r="340" spans="1:2" x14ac:dyDescent="0.25">
      <c r="A340" s="10">
        <v>395</v>
      </c>
      <c r="B340" s="8">
        <v>219500</v>
      </c>
    </row>
    <row r="341" spans="1:2" x14ac:dyDescent="0.25">
      <c r="A341" s="10">
        <v>396</v>
      </c>
      <c r="B341" s="8">
        <v>15399</v>
      </c>
    </row>
    <row r="342" spans="1:2" x14ac:dyDescent="0.25">
      <c r="A342" s="10">
        <v>397</v>
      </c>
      <c r="B342" s="8">
        <v>12990</v>
      </c>
    </row>
    <row r="343" spans="1:2" x14ac:dyDescent="0.25">
      <c r="A343" s="10">
        <v>398</v>
      </c>
      <c r="B343" s="8">
        <v>12990</v>
      </c>
    </row>
    <row r="344" spans="1:2" x14ac:dyDescent="0.25">
      <c r="A344" s="10">
        <v>399</v>
      </c>
      <c r="B344" s="8">
        <v>12990</v>
      </c>
    </row>
    <row r="345" spans="1:2" x14ac:dyDescent="0.25">
      <c r="A345" s="10">
        <v>401</v>
      </c>
      <c r="B345" s="8">
        <v>3060.08</v>
      </c>
    </row>
    <row r="346" spans="1:2" x14ac:dyDescent="0.25">
      <c r="A346" s="10">
        <v>402</v>
      </c>
      <c r="B346" s="8">
        <v>25676</v>
      </c>
    </row>
    <row r="347" spans="1:2" x14ac:dyDescent="0.25">
      <c r="A347" s="10">
        <v>403</v>
      </c>
      <c r="B347" s="8">
        <v>98226</v>
      </c>
    </row>
    <row r="348" spans="1:2" x14ac:dyDescent="0.25">
      <c r="A348" s="10">
        <v>404</v>
      </c>
      <c r="B348" s="8">
        <v>32100</v>
      </c>
    </row>
    <row r="349" spans="1:2" x14ac:dyDescent="0.25">
      <c r="A349" s="10">
        <v>405</v>
      </c>
      <c r="B349" s="8">
        <v>32100</v>
      </c>
    </row>
    <row r="350" spans="1:2" x14ac:dyDescent="0.25">
      <c r="A350" s="10">
        <v>406</v>
      </c>
      <c r="B350" s="8">
        <v>68250</v>
      </c>
    </row>
    <row r="351" spans="1:2" x14ac:dyDescent="0.25">
      <c r="A351" s="10">
        <v>407</v>
      </c>
      <c r="B351" s="8">
        <v>68250</v>
      </c>
    </row>
    <row r="352" spans="1:2" x14ac:dyDescent="0.25">
      <c r="A352" s="10">
        <v>408</v>
      </c>
      <c r="B352" s="8">
        <v>68250</v>
      </c>
    </row>
    <row r="353" spans="1:2" x14ac:dyDescent="0.25">
      <c r="A353" s="10">
        <v>409</v>
      </c>
      <c r="B353" s="8">
        <v>895000</v>
      </c>
    </row>
    <row r="354" spans="1:2" x14ac:dyDescent="0.25">
      <c r="A354" s="10">
        <v>410</v>
      </c>
      <c r="B354" s="8">
        <v>63750</v>
      </c>
    </row>
    <row r="355" spans="1:2" x14ac:dyDescent="0.25">
      <c r="A355" s="10">
        <v>411</v>
      </c>
      <c r="B355" s="8">
        <v>7270</v>
      </c>
    </row>
    <row r="356" spans="1:2" x14ac:dyDescent="0.25">
      <c r="A356" s="10">
        <v>412</v>
      </c>
      <c r="B356" s="8">
        <v>7270</v>
      </c>
    </row>
    <row r="357" spans="1:2" x14ac:dyDescent="0.25">
      <c r="A357" s="10">
        <v>413</v>
      </c>
      <c r="B357" s="8">
        <v>7270</v>
      </c>
    </row>
    <row r="358" spans="1:2" x14ac:dyDescent="0.25">
      <c r="A358" s="10">
        <v>414</v>
      </c>
      <c r="B358" s="8">
        <v>7270</v>
      </c>
    </row>
    <row r="359" spans="1:2" x14ac:dyDescent="0.25">
      <c r="A359" s="10">
        <v>415</v>
      </c>
      <c r="B359" s="8">
        <v>7270</v>
      </c>
    </row>
    <row r="360" spans="1:2" x14ac:dyDescent="0.25">
      <c r="A360" s="10">
        <v>416</v>
      </c>
      <c r="B360" s="8">
        <v>7270</v>
      </c>
    </row>
    <row r="361" spans="1:2" x14ac:dyDescent="0.25">
      <c r="A361" s="10">
        <v>417</v>
      </c>
      <c r="B361" s="8">
        <v>8230</v>
      </c>
    </row>
    <row r="362" spans="1:2" x14ac:dyDescent="0.25">
      <c r="A362" s="10">
        <v>418</v>
      </c>
      <c r="B362" s="8">
        <v>8230</v>
      </c>
    </row>
    <row r="363" spans="1:2" x14ac:dyDescent="0.25">
      <c r="A363" s="10">
        <v>419</v>
      </c>
      <c r="B363" s="8">
        <v>5500000</v>
      </c>
    </row>
    <row r="364" spans="1:2" x14ac:dyDescent="0.25">
      <c r="A364" s="10">
        <v>421</v>
      </c>
      <c r="B364" s="8">
        <v>27120275</v>
      </c>
    </row>
    <row r="365" spans="1:2" x14ac:dyDescent="0.25">
      <c r="A365" s="10">
        <v>423</v>
      </c>
      <c r="B365" s="8">
        <v>1303200</v>
      </c>
    </row>
    <row r="366" spans="1:2" x14ac:dyDescent="0.25">
      <c r="A366" s="10">
        <v>424</v>
      </c>
      <c r="B366" s="8">
        <v>1303200</v>
      </c>
    </row>
    <row r="367" spans="1:2" x14ac:dyDescent="0.25">
      <c r="A367" s="10">
        <v>425</v>
      </c>
      <c r="B367" s="8">
        <v>1303200</v>
      </c>
    </row>
    <row r="368" spans="1:2" x14ac:dyDescent="0.25">
      <c r="A368" s="10">
        <v>426</v>
      </c>
      <c r="B368" s="8">
        <v>2690000</v>
      </c>
    </row>
    <row r="369" spans="1:2" x14ac:dyDescent="0.25">
      <c r="A369" s="10">
        <v>427</v>
      </c>
      <c r="B369" s="8">
        <v>3247200</v>
      </c>
    </row>
    <row r="370" spans="1:2" x14ac:dyDescent="0.25">
      <c r="A370" s="10">
        <v>428</v>
      </c>
      <c r="B370" s="8">
        <v>6285</v>
      </c>
    </row>
    <row r="371" spans="1:2" x14ac:dyDescent="0.25">
      <c r="A371" s="10">
        <v>429</v>
      </c>
      <c r="B371" s="8">
        <v>759</v>
      </c>
    </row>
    <row r="372" spans="1:2" x14ac:dyDescent="0.25">
      <c r="A372" s="10">
        <v>430</v>
      </c>
      <c r="B372" s="8">
        <v>34176</v>
      </c>
    </row>
    <row r="373" spans="1:2" x14ac:dyDescent="0.25">
      <c r="A373" s="10">
        <v>431</v>
      </c>
      <c r="B373" s="8">
        <v>1450</v>
      </c>
    </row>
    <row r="374" spans="1:2" x14ac:dyDescent="0.25">
      <c r="A374" s="10">
        <v>432</v>
      </c>
      <c r="B374" s="8">
        <v>725</v>
      </c>
    </row>
    <row r="375" spans="1:2" x14ac:dyDescent="0.25">
      <c r="A375" s="10">
        <v>433</v>
      </c>
      <c r="B375" s="8">
        <v>2900</v>
      </c>
    </row>
    <row r="376" spans="1:2" x14ac:dyDescent="0.25">
      <c r="A376" s="10">
        <v>434</v>
      </c>
      <c r="B376" s="8">
        <v>29868</v>
      </c>
    </row>
    <row r="377" spans="1:2" x14ac:dyDescent="0.25">
      <c r="A377" s="10">
        <v>435</v>
      </c>
      <c r="B377" s="8">
        <v>474.44</v>
      </c>
    </row>
    <row r="378" spans="1:2" x14ac:dyDescent="0.25">
      <c r="A378" s="10">
        <v>436</v>
      </c>
      <c r="B378" s="8">
        <v>455.88</v>
      </c>
    </row>
    <row r="379" spans="1:2" x14ac:dyDescent="0.25">
      <c r="A379" s="10">
        <v>437</v>
      </c>
      <c r="B379" s="8">
        <v>455.88</v>
      </c>
    </row>
    <row r="380" spans="1:2" x14ac:dyDescent="0.25">
      <c r="A380" s="10">
        <v>438</v>
      </c>
      <c r="B380" s="8">
        <v>474.44</v>
      </c>
    </row>
    <row r="381" spans="1:2" x14ac:dyDescent="0.25">
      <c r="A381" s="10">
        <v>439</v>
      </c>
      <c r="B381" s="8">
        <v>474.44</v>
      </c>
    </row>
    <row r="382" spans="1:2" x14ac:dyDescent="0.25">
      <c r="A382" s="10">
        <v>440</v>
      </c>
      <c r="B382" s="8">
        <v>1284</v>
      </c>
    </row>
    <row r="383" spans="1:2" x14ac:dyDescent="0.25">
      <c r="A383" s="10">
        <v>441</v>
      </c>
      <c r="B383" s="8">
        <v>2193</v>
      </c>
    </row>
    <row r="384" spans="1:2" x14ac:dyDescent="0.25">
      <c r="A384" s="10">
        <v>442</v>
      </c>
      <c r="B384" s="8">
        <v>24564</v>
      </c>
    </row>
    <row r="385" spans="1:2" x14ac:dyDescent="0.25">
      <c r="A385" s="10">
        <v>443</v>
      </c>
      <c r="B385" s="8">
        <v>111</v>
      </c>
    </row>
    <row r="386" spans="1:2" x14ac:dyDescent="0.25">
      <c r="A386" s="10">
        <v>444</v>
      </c>
      <c r="B386" s="8">
        <v>6496</v>
      </c>
    </row>
    <row r="387" spans="1:2" x14ac:dyDescent="0.25">
      <c r="A387" s="10">
        <v>445</v>
      </c>
      <c r="B387" s="8">
        <v>1144.92</v>
      </c>
    </row>
    <row r="388" spans="1:2" x14ac:dyDescent="0.25">
      <c r="A388" s="10">
        <v>446</v>
      </c>
      <c r="B388" s="8">
        <v>150</v>
      </c>
    </row>
    <row r="389" spans="1:2" x14ac:dyDescent="0.25">
      <c r="A389" s="10" t="s">
        <v>18</v>
      </c>
      <c r="B389" s="8">
        <v>18</v>
      </c>
    </row>
  </sheetData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1"/>
  <sheetViews>
    <sheetView workbookViewId="0">
      <selection sqref="A1:XFD1048576"/>
    </sheetView>
  </sheetViews>
  <sheetFormatPr baseColWidth="10" defaultRowHeight="15" x14ac:dyDescent="0.25"/>
  <cols>
    <col min="1" max="1" width="35" bestFit="1" customWidth="1"/>
    <col min="2" max="2" width="33.7109375" bestFit="1" customWidth="1"/>
    <col min="3" max="3" width="36.140625" bestFit="1" customWidth="1"/>
    <col min="4" max="4" width="19.140625" style="87" bestFit="1" customWidth="1"/>
    <col min="5" max="5" width="17.42578125" bestFit="1" customWidth="1"/>
    <col min="6" max="6" width="20.42578125" bestFit="1" customWidth="1"/>
    <col min="7" max="7" width="21.28515625" bestFit="1" customWidth="1"/>
  </cols>
  <sheetData>
    <row r="3" spans="1:7" x14ac:dyDescent="0.25">
      <c r="A3" s="9" t="s">
        <v>17</v>
      </c>
      <c r="B3" t="s">
        <v>221</v>
      </c>
      <c r="C3" t="s">
        <v>222</v>
      </c>
      <c r="D3" s="91" t="s">
        <v>223</v>
      </c>
      <c r="E3" s="94" t="s">
        <v>224</v>
      </c>
      <c r="F3" s="94" t="s">
        <v>227</v>
      </c>
      <c r="G3" s="94" t="s">
        <v>228</v>
      </c>
    </row>
    <row r="4" spans="1:7" x14ac:dyDescent="0.25">
      <c r="A4" s="10">
        <v>0</v>
      </c>
      <c r="B4" s="8">
        <v>75791250</v>
      </c>
      <c r="C4" s="8">
        <v>8</v>
      </c>
      <c r="D4" s="88"/>
      <c r="E4" s="89"/>
      <c r="F4" s="89"/>
      <c r="G4" s="89"/>
    </row>
    <row r="5" spans="1:7" x14ac:dyDescent="0.25">
      <c r="A5" s="10" t="s">
        <v>105</v>
      </c>
      <c r="B5" s="8">
        <v>44700862.5</v>
      </c>
      <c r="C5" s="8">
        <v>1</v>
      </c>
      <c r="D5" s="88">
        <v>44700862.5</v>
      </c>
      <c r="E5" s="89">
        <v>1</v>
      </c>
      <c r="F5" s="90">
        <f>E5/$E$20</f>
        <v>1.5151515151515152E-2</v>
      </c>
      <c r="G5" s="90">
        <f>D5/$D$20</f>
        <v>7.1297341735647474E-2</v>
      </c>
    </row>
    <row r="6" spans="1:7" s="101" customFormat="1" x14ac:dyDescent="0.25">
      <c r="A6" s="96" t="s">
        <v>173</v>
      </c>
      <c r="B6" s="97">
        <v>257490376.91999999</v>
      </c>
      <c r="C6" s="97">
        <v>4</v>
      </c>
      <c r="D6" s="98">
        <v>257490376.91999999</v>
      </c>
      <c r="E6" s="99">
        <v>4</v>
      </c>
      <c r="F6" s="100">
        <f t="shared" ref="F6:F21" si="0">E6/$E$20</f>
        <v>6.0606060606060608E-2</v>
      </c>
      <c r="G6" s="100">
        <f t="shared" ref="G6:G21" si="1">D6/$D$20</f>
        <v>0.41069407546455983</v>
      </c>
    </row>
    <row r="7" spans="1:7" x14ac:dyDescent="0.25">
      <c r="A7" s="10" t="s">
        <v>187</v>
      </c>
      <c r="B7" s="8">
        <v>2563974</v>
      </c>
      <c r="C7" s="8">
        <v>1</v>
      </c>
      <c r="D7" s="88">
        <v>2563974</v>
      </c>
      <c r="E7" s="89">
        <v>1</v>
      </c>
      <c r="F7" s="90">
        <f t="shared" si="0"/>
        <v>1.5151515151515152E-2</v>
      </c>
      <c r="G7" s="90">
        <f t="shared" si="1"/>
        <v>4.0895079033277035E-3</v>
      </c>
    </row>
    <row r="8" spans="1:7" x14ac:dyDescent="0.25">
      <c r="A8" s="10" t="s">
        <v>197</v>
      </c>
      <c r="B8" s="8">
        <v>7316001</v>
      </c>
      <c r="C8" s="8">
        <v>1</v>
      </c>
      <c r="D8" s="88">
        <v>7316001</v>
      </c>
      <c r="E8" s="89">
        <v>1</v>
      </c>
      <c r="F8" s="90">
        <f t="shared" si="0"/>
        <v>1.5151515151515152E-2</v>
      </c>
      <c r="G8" s="90">
        <f t="shared" si="1"/>
        <v>1.1668934205359877E-2</v>
      </c>
    </row>
    <row r="9" spans="1:7" x14ac:dyDescent="0.25">
      <c r="A9" s="10" t="s">
        <v>206</v>
      </c>
      <c r="B9" s="8">
        <v>4383365</v>
      </c>
      <c r="C9" s="8">
        <v>4</v>
      </c>
      <c r="D9" s="88">
        <v>4383365</v>
      </c>
      <c r="E9" s="89">
        <v>4</v>
      </c>
      <c r="F9" s="90">
        <f t="shared" si="0"/>
        <v>6.0606060606060608E-2</v>
      </c>
      <c r="G9" s="90">
        <f t="shared" si="1"/>
        <v>6.9914148157001746E-3</v>
      </c>
    </row>
    <row r="10" spans="1:7" s="101" customFormat="1" x14ac:dyDescent="0.25">
      <c r="A10" s="96" t="s">
        <v>211</v>
      </c>
      <c r="B10" s="97">
        <v>31702866.064800005</v>
      </c>
      <c r="C10" s="97">
        <v>13</v>
      </c>
      <c r="D10" s="98">
        <v>31702866.064800005</v>
      </c>
      <c r="E10" s="99">
        <v>13</v>
      </c>
      <c r="F10" s="100">
        <f t="shared" si="0"/>
        <v>0.19696969696969696</v>
      </c>
      <c r="G10" s="100">
        <f t="shared" si="1"/>
        <v>5.0565692682585428E-2</v>
      </c>
    </row>
    <row r="11" spans="1:7" x14ac:dyDescent="0.25">
      <c r="A11" s="10" t="s">
        <v>219</v>
      </c>
      <c r="B11" s="8">
        <v>44481843</v>
      </c>
      <c r="C11" s="8">
        <v>5</v>
      </c>
      <c r="D11" s="88">
        <v>44481843</v>
      </c>
      <c r="E11" s="89">
        <v>5</v>
      </c>
      <c r="F11" s="90">
        <f t="shared" si="0"/>
        <v>7.575757575757576E-2</v>
      </c>
      <c r="G11" s="90">
        <f t="shared" si="1"/>
        <v>7.0948008249335642E-2</v>
      </c>
    </row>
    <row r="12" spans="1:7" s="101" customFormat="1" x14ac:dyDescent="0.25">
      <c r="A12" s="96" t="s">
        <v>113</v>
      </c>
      <c r="B12" s="97">
        <v>150074493.80000001</v>
      </c>
      <c r="C12" s="97">
        <v>16</v>
      </c>
      <c r="D12" s="98">
        <v>150074493.80000001</v>
      </c>
      <c r="E12" s="99">
        <v>16</v>
      </c>
      <c r="F12" s="100">
        <f t="shared" si="0"/>
        <v>0.24242424242424243</v>
      </c>
      <c r="G12" s="100">
        <f t="shared" si="1"/>
        <v>0.23936702497100382</v>
      </c>
    </row>
    <row r="13" spans="1:7" x14ac:dyDescent="0.25">
      <c r="A13" s="10" t="s">
        <v>128</v>
      </c>
      <c r="B13" s="8">
        <v>6907950</v>
      </c>
      <c r="C13" s="8">
        <v>2</v>
      </c>
      <c r="D13" s="88">
        <v>6907950</v>
      </c>
      <c r="E13" s="89">
        <v>2</v>
      </c>
      <c r="F13" s="90">
        <f t="shared" si="0"/>
        <v>3.0303030303030304E-2</v>
      </c>
      <c r="G13" s="90">
        <f t="shared" si="1"/>
        <v>1.1018097734529528E-2</v>
      </c>
    </row>
    <row r="14" spans="1:7" x14ac:dyDescent="0.25">
      <c r="A14" s="10" t="s">
        <v>142</v>
      </c>
      <c r="B14" s="8">
        <v>2998757.16</v>
      </c>
      <c r="C14" s="8">
        <v>3</v>
      </c>
      <c r="D14" s="88">
        <v>2998757.16</v>
      </c>
      <c r="E14" s="89">
        <v>3</v>
      </c>
      <c r="F14" s="90">
        <f t="shared" si="0"/>
        <v>4.5454545454545456E-2</v>
      </c>
      <c r="G14" s="90">
        <f t="shared" si="1"/>
        <v>4.7829818500423719E-3</v>
      </c>
    </row>
    <row r="15" spans="1:7" x14ac:dyDescent="0.25">
      <c r="A15" s="10" t="s">
        <v>143</v>
      </c>
      <c r="B15" s="8">
        <v>6024375</v>
      </c>
      <c r="C15" s="8">
        <v>1</v>
      </c>
      <c r="D15" s="88">
        <v>6024375</v>
      </c>
      <c r="E15" s="89">
        <v>1</v>
      </c>
      <c r="F15" s="90">
        <f t="shared" si="0"/>
        <v>1.5151515151515152E-2</v>
      </c>
      <c r="G15" s="90">
        <f t="shared" si="1"/>
        <v>9.6088061638338901E-3</v>
      </c>
    </row>
    <row r="16" spans="1:7" x14ac:dyDescent="0.25">
      <c r="A16" s="10" t="s">
        <v>149</v>
      </c>
      <c r="B16" s="8">
        <v>80970598.799999997</v>
      </c>
      <c r="C16" s="8">
        <v>4</v>
      </c>
      <c r="D16" s="88">
        <v>80970598.799999997</v>
      </c>
      <c r="E16" s="89">
        <v>4</v>
      </c>
      <c r="F16" s="90">
        <f t="shared" si="0"/>
        <v>6.0606060606060608E-2</v>
      </c>
      <c r="G16" s="90">
        <f t="shared" si="1"/>
        <v>0.12914713789210683</v>
      </c>
    </row>
    <row r="17" spans="1:7" x14ac:dyDescent="0.25">
      <c r="A17" s="10" t="s">
        <v>163</v>
      </c>
      <c r="B17" s="8">
        <v>591727.5</v>
      </c>
      <c r="C17" s="8">
        <v>1</v>
      </c>
      <c r="D17" s="88">
        <v>591727.5</v>
      </c>
      <c r="E17" s="89">
        <v>1</v>
      </c>
      <c r="F17" s="90">
        <f t="shared" si="0"/>
        <v>1.5151515151515152E-2</v>
      </c>
      <c r="G17" s="90">
        <f t="shared" si="1"/>
        <v>9.4379829431435103E-4</v>
      </c>
    </row>
    <row r="18" spans="1:7" x14ac:dyDescent="0.25">
      <c r="A18" s="10" t="s">
        <v>172</v>
      </c>
      <c r="B18" s="8">
        <v>4528687.8</v>
      </c>
      <c r="C18" s="8">
        <v>2</v>
      </c>
      <c r="D18" s="88">
        <v>4528687.8</v>
      </c>
      <c r="E18" s="89">
        <v>2</v>
      </c>
      <c r="F18" s="90">
        <f t="shared" si="0"/>
        <v>3.0303030303030304E-2</v>
      </c>
      <c r="G18" s="90">
        <f t="shared" si="1"/>
        <v>7.2232029458191658E-3</v>
      </c>
    </row>
    <row r="19" spans="1:7" x14ac:dyDescent="0.25">
      <c r="A19" s="10" t="s">
        <v>18</v>
      </c>
      <c r="B19" s="8">
        <v>720527128.54479992</v>
      </c>
      <c r="C19" s="8">
        <v>66</v>
      </c>
      <c r="D19" s="88">
        <f>SUM(D5:D18)</f>
        <v>644735878.54479992</v>
      </c>
      <c r="E19" s="89">
        <f>SUM(E5:E18)</f>
        <v>58</v>
      </c>
      <c r="F19" s="90">
        <f t="shared" si="0"/>
        <v>0.87878787878787878</v>
      </c>
      <c r="G19" s="90">
        <f t="shared" si="1"/>
        <v>1.028346024908166</v>
      </c>
    </row>
    <row r="20" spans="1:7" x14ac:dyDescent="0.25">
      <c r="C20" s="94" t="s">
        <v>225</v>
      </c>
      <c r="D20" s="91">
        <v>626963943</v>
      </c>
      <c r="E20" s="89">
        <v>66</v>
      </c>
      <c r="F20" s="90">
        <f t="shared" si="0"/>
        <v>1</v>
      </c>
      <c r="G20" s="90">
        <f t="shared" si="1"/>
        <v>1</v>
      </c>
    </row>
    <row r="21" spans="1:7" ht="30" hidden="1" x14ac:dyDescent="0.25">
      <c r="C21" s="95" t="s">
        <v>226</v>
      </c>
      <c r="D21" s="92">
        <f>D20-D19</f>
        <v>-17771935.544799924</v>
      </c>
      <c r="E21" s="93">
        <f>E20-E19</f>
        <v>8</v>
      </c>
      <c r="F21" s="90">
        <f t="shared" si="0"/>
        <v>0.12121212121212122</v>
      </c>
      <c r="G21" s="90">
        <f t="shared" si="1"/>
        <v>-2.8346024908165929E-2</v>
      </c>
    </row>
  </sheetData>
  <sheetProtection password="99E1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R71"/>
  <sheetViews>
    <sheetView tabSelected="1" zoomScale="80" zoomScaleNormal="80" workbookViewId="0">
      <pane xSplit="6" ySplit="2" topLeftCell="HO3" activePane="bottomRight" state="frozen"/>
      <selection pane="topRight" activeCell="G1" sqref="G1"/>
      <selection pane="bottomLeft" activeCell="A3" sqref="A3"/>
      <selection pane="bottomRight" activeCell="D3" sqref="D3"/>
    </sheetView>
  </sheetViews>
  <sheetFormatPr baseColWidth="10" defaultRowHeight="15" x14ac:dyDescent="0.25"/>
  <cols>
    <col min="1" max="1" width="10.28515625" style="2" customWidth="1"/>
    <col min="2" max="2" width="14.42578125" style="5" customWidth="1"/>
    <col min="3" max="3" width="17" style="5" customWidth="1"/>
    <col min="4" max="4" width="52.42578125" style="2" customWidth="1"/>
    <col min="5" max="6" width="13.140625" style="2" customWidth="1"/>
    <col min="7" max="9" width="14.85546875" style="2" customWidth="1"/>
    <col min="10" max="15" width="14.85546875" style="12" customWidth="1"/>
    <col min="16" max="31" width="14.85546875" style="2" customWidth="1"/>
    <col min="32" max="32" width="14.85546875" style="25" customWidth="1"/>
    <col min="33" max="148" width="14.85546875" style="2" customWidth="1"/>
    <col min="149" max="222" width="14.85546875" style="7" customWidth="1"/>
    <col min="223" max="223" width="16.5703125" style="7" customWidth="1"/>
    <col min="224" max="224" width="40.7109375" style="7" bestFit="1" customWidth="1"/>
    <col min="225" max="225" width="25.28515625" style="7" customWidth="1"/>
    <col min="226" max="226" width="16.140625" style="2" customWidth="1"/>
    <col min="227" max="16384" width="11.42578125" style="2"/>
  </cols>
  <sheetData>
    <row r="1" spans="1:226" ht="19.5" customHeight="1" x14ac:dyDescent="0.3">
      <c r="G1" s="103" t="s">
        <v>105</v>
      </c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7" t="s">
        <v>113</v>
      </c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3" t="s">
        <v>128</v>
      </c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2" t="s">
        <v>142</v>
      </c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3" t="s">
        <v>143</v>
      </c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2" t="s">
        <v>149</v>
      </c>
      <c r="BP1" s="102"/>
      <c r="BQ1" s="102"/>
      <c r="BR1" s="102"/>
      <c r="BS1" s="102"/>
      <c r="BT1" s="102"/>
      <c r="BU1" s="102"/>
      <c r="BV1" s="102"/>
      <c r="BW1" s="102"/>
      <c r="BX1" s="102"/>
      <c r="BY1" s="102"/>
      <c r="BZ1" s="102"/>
      <c r="CA1" s="103" t="s">
        <v>163</v>
      </c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2" t="s">
        <v>165</v>
      </c>
      <c r="CN1" s="102"/>
      <c r="CO1" s="102"/>
      <c r="CP1" s="102"/>
      <c r="CQ1" s="102"/>
      <c r="CR1" s="102"/>
      <c r="CS1" s="102"/>
      <c r="CT1" s="102"/>
      <c r="CU1" s="102"/>
      <c r="CV1" s="102"/>
      <c r="CW1" s="102"/>
      <c r="CX1" s="102"/>
      <c r="CY1" s="103" t="s">
        <v>172</v>
      </c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2" t="s">
        <v>173</v>
      </c>
      <c r="DL1" s="102"/>
      <c r="DM1" s="102"/>
      <c r="DN1" s="102"/>
      <c r="DO1" s="102"/>
      <c r="DP1" s="102"/>
      <c r="DQ1" s="102"/>
      <c r="DR1" s="102"/>
      <c r="DS1" s="102"/>
      <c r="DT1" s="102"/>
      <c r="DU1" s="102"/>
      <c r="DV1" s="102"/>
      <c r="DW1" s="103" t="s">
        <v>187</v>
      </c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2" t="s">
        <v>189</v>
      </c>
      <c r="EJ1" s="102"/>
      <c r="EK1" s="102"/>
      <c r="EL1" s="102"/>
      <c r="EM1" s="102"/>
      <c r="EN1" s="102"/>
      <c r="EO1" s="102"/>
      <c r="EP1" s="102"/>
      <c r="EQ1" s="102"/>
      <c r="ER1" s="102"/>
      <c r="ES1" s="102"/>
      <c r="ET1" s="102"/>
      <c r="EU1" s="103" t="s">
        <v>193</v>
      </c>
      <c r="EV1" s="103"/>
      <c r="EW1" s="103"/>
      <c r="EX1" s="103"/>
      <c r="EY1" s="103"/>
      <c r="EZ1" s="103"/>
      <c r="FA1" s="103"/>
      <c r="FB1" s="103"/>
      <c r="FC1" s="103"/>
      <c r="FD1" s="103"/>
      <c r="FE1" s="103"/>
      <c r="FF1" s="103"/>
      <c r="FG1" s="102" t="s">
        <v>194</v>
      </c>
      <c r="FH1" s="102"/>
      <c r="FI1" s="102"/>
      <c r="FJ1" s="102"/>
      <c r="FK1" s="102"/>
      <c r="FL1" s="102"/>
      <c r="FM1" s="102"/>
      <c r="FN1" s="102"/>
      <c r="FO1" s="102"/>
      <c r="FP1" s="102"/>
      <c r="FQ1" s="102"/>
      <c r="FR1" s="102"/>
      <c r="FS1" s="103" t="s">
        <v>197</v>
      </c>
      <c r="FT1" s="103"/>
      <c r="FU1" s="103"/>
      <c r="FV1" s="103"/>
      <c r="FW1" s="103"/>
      <c r="FX1" s="103"/>
      <c r="FY1" s="103"/>
      <c r="FZ1" s="103"/>
      <c r="GA1" s="103"/>
      <c r="GB1" s="103"/>
      <c r="GC1" s="103"/>
      <c r="GD1" s="103"/>
      <c r="GE1" s="102" t="s">
        <v>206</v>
      </c>
      <c r="GF1" s="102"/>
      <c r="GG1" s="102"/>
      <c r="GH1" s="102"/>
      <c r="GI1" s="102"/>
      <c r="GJ1" s="102"/>
      <c r="GK1" s="102"/>
      <c r="GL1" s="102"/>
      <c r="GM1" s="102"/>
      <c r="GN1" s="102"/>
      <c r="GO1" s="102"/>
      <c r="GP1" s="102"/>
      <c r="GQ1" s="103" t="s">
        <v>211</v>
      </c>
      <c r="GR1" s="103"/>
      <c r="GS1" s="103"/>
      <c r="GT1" s="103"/>
      <c r="GU1" s="103"/>
      <c r="GV1" s="103"/>
      <c r="GW1" s="103"/>
      <c r="GX1" s="103"/>
      <c r="GY1" s="103"/>
      <c r="GZ1" s="103"/>
      <c r="HA1" s="103"/>
      <c r="HB1" s="103"/>
      <c r="HC1" s="102" t="s">
        <v>219</v>
      </c>
      <c r="HD1" s="102"/>
      <c r="HE1" s="102"/>
      <c r="HF1" s="102"/>
      <c r="HG1" s="102"/>
      <c r="HH1" s="102"/>
      <c r="HI1" s="102"/>
      <c r="HJ1" s="102"/>
      <c r="HK1" s="102"/>
      <c r="HL1" s="102"/>
      <c r="HM1" s="102"/>
      <c r="HN1" s="102"/>
    </row>
    <row r="2" spans="1:226" ht="99" customHeight="1" x14ac:dyDescent="0.25">
      <c r="A2" s="1" t="s">
        <v>0</v>
      </c>
      <c r="B2" s="6" t="s">
        <v>1</v>
      </c>
      <c r="C2" s="6" t="s">
        <v>2</v>
      </c>
      <c r="D2" s="1" t="s">
        <v>21</v>
      </c>
      <c r="E2" s="1" t="s">
        <v>3</v>
      </c>
      <c r="F2" s="1" t="s">
        <v>82</v>
      </c>
      <c r="G2" s="14" t="s">
        <v>22</v>
      </c>
      <c r="H2" s="14" t="s">
        <v>6</v>
      </c>
      <c r="I2" s="14" t="s">
        <v>5</v>
      </c>
      <c r="J2" s="15" t="s">
        <v>7</v>
      </c>
      <c r="K2" s="15" t="s">
        <v>8</v>
      </c>
      <c r="L2" s="15" t="s">
        <v>9</v>
      </c>
      <c r="M2" s="15" t="s">
        <v>10</v>
      </c>
      <c r="N2" s="15" t="s">
        <v>11</v>
      </c>
      <c r="O2" s="15" t="s">
        <v>83</v>
      </c>
      <c r="P2" s="14" t="s">
        <v>12</v>
      </c>
      <c r="Q2" s="14" t="s">
        <v>13</v>
      </c>
      <c r="R2" s="14" t="s">
        <v>23</v>
      </c>
      <c r="S2" s="33" t="s">
        <v>22</v>
      </c>
      <c r="T2" s="33" t="s">
        <v>6</v>
      </c>
      <c r="U2" s="33" t="s">
        <v>5</v>
      </c>
      <c r="V2" s="34" t="s">
        <v>7</v>
      </c>
      <c r="W2" s="34" t="s">
        <v>8</v>
      </c>
      <c r="X2" s="34" t="s">
        <v>9</v>
      </c>
      <c r="Y2" s="34" t="s">
        <v>10</v>
      </c>
      <c r="Z2" s="34" t="s">
        <v>11</v>
      </c>
      <c r="AA2" s="34" t="s">
        <v>83</v>
      </c>
      <c r="AB2" s="33" t="s">
        <v>12</v>
      </c>
      <c r="AC2" s="33" t="s">
        <v>13</v>
      </c>
      <c r="AD2" s="33" t="s">
        <v>23</v>
      </c>
      <c r="AE2" s="14" t="s">
        <v>22</v>
      </c>
      <c r="AF2" s="14" t="s">
        <v>6</v>
      </c>
      <c r="AG2" s="14" t="s">
        <v>5</v>
      </c>
      <c r="AH2" s="15" t="s">
        <v>7</v>
      </c>
      <c r="AI2" s="15" t="s">
        <v>8</v>
      </c>
      <c r="AJ2" s="15" t="s">
        <v>9</v>
      </c>
      <c r="AK2" s="15" t="s">
        <v>10</v>
      </c>
      <c r="AL2" s="15" t="s">
        <v>11</v>
      </c>
      <c r="AM2" s="15" t="s">
        <v>83</v>
      </c>
      <c r="AN2" s="14" t="s">
        <v>12</v>
      </c>
      <c r="AO2" s="14" t="s">
        <v>13</v>
      </c>
      <c r="AP2" s="14" t="s">
        <v>23</v>
      </c>
      <c r="AQ2" s="33" t="s">
        <v>22</v>
      </c>
      <c r="AR2" s="33" t="s">
        <v>6</v>
      </c>
      <c r="AS2" s="33" t="s">
        <v>5</v>
      </c>
      <c r="AT2" s="34" t="s">
        <v>7</v>
      </c>
      <c r="AU2" s="34" t="s">
        <v>8</v>
      </c>
      <c r="AV2" s="34" t="s">
        <v>9</v>
      </c>
      <c r="AW2" s="34" t="s">
        <v>10</v>
      </c>
      <c r="AX2" s="34" t="s">
        <v>11</v>
      </c>
      <c r="AY2" s="34" t="s">
        <v>83</v>
      </c>
      <c r="AZ2" s="33" t="s">
        <v>12</v>
      </c>
      <c r="BA2" s="33" t="s">
        <v>13</v>
      </c>
      <c r="BB2" s="33" t="s">
        <v>23</v>
      </c>
      <c r="BC2" s="14" t="s">
        <v>22</v>
      </c>
      <c r="BD2" s="14" t="s">
        <v>6</v>
      </c>
      <c r="BE2" s="14" t="s">
        <v>5</v>
      </c>
      <c r="BF2" s="15" t="s">
        <v>7</v>
      </c>
      <c r="BG2" s="15" t="s">
        <v>8</v>
      </c>
      <c r="BH2" s="15" t="s">
        <v>9</v>
      </c>
      <c r="BI2" s="15" t="s">
        <v>10</v>
      </c>
      <c r="BJ2" s="15" t="s">
        <v>11</v>
      </c>
      <c r="BK2" s="15" t="s">
        <v>83</v>
      </c>
      <c r="BL2" s="14" t="s">
        <v>12</v>
      </c>
      <c r="BM2" s="14" t="s">
        <v>13</v>
      </c>
      <c r="BN2" s="14" t="s">
        <v>23</v>
      </c>
      <c r="BO2" s="33" t="s">
        <v>22</v>
      </c>
      <c r="BP2" s="33" t="s">
        <v>6</v>
      </c>
      <c r="BQ2" s="33" t="s">
        <v>5</v>
      </c>
      <c r="BR2" s="34" t="s">
        <v>7</v>
      </c>
      <c r="BS2" s="34" t="s">
        <v>8</v>
      </c>
      <c r="BT2" s="34" t="s">
        <v>9</v>
      </c>
      <c r="BU2" s="34" t="s">
        <v>10</v>
      </c>
      <c r="BV2" s="34" t="s">
        <v>11</v>
      </c>
      <c r="BW2" s="34" t="s">
        <v>83</v>
      </c>
      <c r="BX2" s="33" t="s">
        <v>12</v>
      </c>
      <c r="BY2" s="33" t="s">
        <v>13</v>
      </c>
      <c r="BZ2" s="33" t="s">
        <v>23</v>
      </c>
      <c r="CA2" s="14" t="s">
        <v>22</v>
      </c>
      <c r="CB2" s="14" t="s">
        <v>6</v>
      </c>
      <c r="CC2" s="14" t="s">
        <v>5</v>
      </c>
      <c r="CD2" s="15" t="s">
        <v>7</v>
      </c>
      <c r="CE2" s="15" t="s">
        <v>8</v>
      </c>
      <c r="CF2" s="15" t="s">
        <v>9</v>
      </c>
      <c r="CG2" s="15" t="s">
        <v>10</v>
      </c>
      <c r="CH2" s="15" t="s">
        <v>11</v>
      </c>
      <c r="CI2" s="15" t="s">
        <v>83</v>
      </c>
      <c r="CJ2" s="14" t="s">
        <v>12</v>
      </c>
      <c r="CK2" s="14" t="s">
        <v>13</v>
      </c>
      <c r="CL2" s="14" t="s">
        <v>23</v>
      </c>
      <c r="CM2" s="33" t="s">
        <v>22</v>
      </c>
      <c r="CN2" s="33" t="s">
        <v>6</v>
      </c>
      <c r="CO2" s="33" t="s">
        <v>5</v>
      </c>
      <c r="CP2" s="34" t="s">
        <v>7</v>
      </c>
      <c r="CQ2" s="34" t="s">
        <v>8</v>
      </c>
      <c r="CR2" s="34" t="s">
        <v>9</v>
      </c>
      <c r="CS2" s="34" t="s">
        <v>10</v>
      </c>
      <c r="CT2" s="34" t="s">
        <v>11</v>
      </c>
      <c r="CU2" s="34" t="s">
        <v>83</v>
      </c>
      <c r="CV2" s="33" t="s">
        <v>12</v>
      </c>
      <c r="CW2" s="33" t="s">
        <v>13</v>
      </c>
      <c r="CX2" s="33" t="s">
        <v>23</v>
      </c>
      <c r="CY2" s="14" t="s">
        <v>22</v>
      </c>
      <c r="CZ2" s="14" t="s">
        <v>6</v>
      </c>
      <c r="DA2" s="14" t="s">
        <v>5</v>
      </c>
      <c r="DB2" s="15" t="s">
        <v>7</v>
      </c>
      <c r="DC2" s="15" t="s">
        <v>8</v>
      </c>
      <c r="DD2" s="15" t="s">
        <v>9</v>
      </c>
      <c r="DE2" s="15" t="s">
        <v>10</v>
      </c>
      <c r="DF2" s="15" t="s">
        <v>11</v>
      </c>
      <c r="DG2" s="15" t="s">
        <v>83</v>
      </c>
      <c r="DH2" s="14" t="s">
        <v>12</v>
      </c>
      <c r="DI2" s="14" t="s">
        <v>13</v>
      </c>
      <c r="DJ2" s="14" t="s">
        <v>23</v>
      </c>
      <c r="DK2" s="33" t="s">
        <v>22</v>
      </c>
      <c r="DL2" s="33" t="s">
        <v>6</v>
      </c>
      <c r="DM2" s="33" t="s">
        <v>5</v>
      </c>
      <c r="DN2" s="34" t="s">
        <v>7</v>
      </c>
      <c r="DO2" s="34" t="s">
        <v>8</v>
      </c>
      <c r="DP2" s="34" t="s">
        <v>9</v>
      </c>
      <c r="DQ2" s="34" t="s">
        <v>10</v>
      </c>
      <c r="DR2" s="34" t="s">
        <v>11</v>
      </c>
      <c r="DS2" s="34" t="s">
        <v>83</v>
      </c>
      <c r="DT2" s="33" t="s">
        <v>12</v>
      </c>
      <c r="DU2" s="33" t="s">
        <v>13</v>
      </c>
      <c r="DV2" s="33" t="s">
        <v>23</v>
      </c>
      <c r="DW2" s="14" t="s">
        <v>22</v>
      </c>
      <c r="DX2" s="14" t="s">
        <v>6</v>
      </c>
      <c r="DY2" s="14" t="s">
        <v>5</v>
      </c>
      <c r="DZ2" s="15" t="s">
        <v>7</v>
      </c>
      <c r="EA2" s="15" t="s">
        <v>8</v>
      </c>
      <c r="EB2" s="15" t="s">
        <v>9</v>
      </c>
      <c r="EC2" s="15" t="s">
        <v>10</v>
      </c>
      <c r="ED2" s="15" t="s">
        <v>11</v>
      </c>
      <c r="EE2" s="15" t="s">
        <v>83</v>
      </c>
      <c r="EF2" s="14" t="s">
        <v>12</v>
      </c>
      <c r="EG2" s="14" t="s">
        <v>13</v>
      </c>
      <c r="EH2" s="14" t="s">
        <v>23</v>
      </c>
      <c r="EI2" s="33" t="s">
        <v>22</v>
      </c>
      <c r="EJ2" s="33" t="s">
        <v>6</v>
      </c>
      <c r="EK2" s="33" t="s">
        <v>5</v>
      </c>
      <c r="EL2" s="34" t="s">
        <v>7</v>
      </c>
      <c r="EM2" s="34" t="s">
        <v>8</v>
      </c>
      <c r="EN2" s="34" t="s">
        <v>9</v>
      </c>
      <c r="EO2" s="34" t="s">
        <v>10</v>
      </c>
      <c r="EP2" s="34" t="s">
        <v>11</v>
      </c>
      <c r="EQ2" s="34" t="s">
        <v>83</v>
      </c>
      <c r="ER2" s="33" t="s">
        <v>12</v>
      </c>
      <c r="ES2" s="33" t="s">
        <v>13</v>
      </c>
      <c r="ET2" s="33" t="s">
        <v>23</v>
      </c>
      <c r="EU2" s="14" t="s">
        <v>22</v>
      </c>
      <c r="EV2" s="14" t="s">
        <v>6</v>
      </c>
      <c r="EW2" s="14" t="s">
        <v>5</v>
      </c>
      <c r="EX2" s="15" t="s">
        <v>7</v>
      </c>
      <c r="EY2" s="15" t="s">
        <v>8</v>
      </c>
      <c r="EZ2" s="15" t="s">
        <v>9</v>
      </c>
      <c r="FA2" s="15" t="s">
        <v>10</v>
      </c>
      <c r="FB2" s="15" t="s">
        <v>11</v>
      </c>
      <c r="FC2" s="15" t="s">
        <v>83</v>
      </c>
      <c r="FD2" s="14" t="s">
        <v>12</v>
      </c>
      <c r="FE2" s="14" t="s">
        <v>13</v>
      </c>
      <c r="FF2" s="14" t="s">
        <v>23</v>
      </c>
      <c r="FG2" s="33" t="s">
        <v>22</v>
      </c>
      <c r="FH2" s="33" t="s">
        <v>6</v>
      </c>
      <c r="FI2" s="33" t="s">
        <v>5</v>
      </c>
      <c r="FJ2" s="34" t="s">
        <v>7</v>
      </c>
      <c r="FK2" s="34" t="s">
        <v>8</v>
      </c>
      <c r="FL2" s="34" t="s">
        <v>9</v>
      </c>
      <c r="FM2" s="34" t="s">
        <v>10</v>
      </c>
      <c r="FN2" s="34" t="s">
        <v>11</v>
      </c>
      <c r="FO2" s="34" t="s">
        <v>83</v>
      </c>
      <c r="FP2" s="33" t="s">
        <v>12</v>
      </c>
      <c r="FQ2" s="33" t="s">
        <v>13</v>
      </c>
      <c r="FR2" s="33" t="s">
        <v>23</v>
      </c>
      <c r="FS2" s="14" t="s">
        <v>22</v>
      </c>
      <c r="FT2" s="14" t="s">
        <v>6</v>
      </c>
      <c r="FU2" s="14" t="s">
        <v>5</v>
      </c>
      <c r="FV2" s="15" t="s">
        <v>7</v>
      </c>
      <c r="FW2" s="15" t="s">
        <v>8</v>
      </c>
      <c r="FX2" s="15" t="s">
        <v>9</v>
      </c>
      <c r="FY2" s="15" t="s">
        <v>10</v>
      </c>
      <c r="FZ2" s="15" t="s">
        <v>11</v>
      </c>
      <c r="GA2" s="15" t="s">
        <v>83</v>
      </c>
      <c r="GB2" s="14" t="s">
        <v>12</v>
      </c>
      <c r="GC2" s="14" t="s">
        <v>13</v>
      </c>
      <c r="GD2" s="14" t="s">
        <v>23</v>
      </c>
      <c r="GE2" s="33" t="s">
        <v>22</v>
      </c>
      <c r="GF2" s="33" t="s">
        <v>6</v>
      </c>
      <c r="GG2" s="33" t="s">
        <v>5</v>
      </c>
      <c r="GH2" s="34" t="s">
        <v>7</v>
      </c>
      <c r="GI2" s="34" t="s">
        <v>8</v>
      </c>
      <c r="GJ2" s="34" t="s">
        <v>9</v>
      </c>
      <c r="GK2" s="34" t="s">
        <v>10</v>
      </c>
      <c r="GL2" s="34" t="s">
        <v>11</v>
      </c>
      <c r="GM2" s="34" t="s">
        <v>83</v>
      </c>
      <c r="GN2" s="33" t="s">
        <v>12</v>
      </c>
      <c r="GO2" s="33" t="s">
        <v>13</v>
      </c>
      <c r="GP2" s="33" t="s">
        <v>23</v>
      </c>
      <c r="GQ2" s="14" t="s">
        <v>22</v>
      </c>
      <c r="GR2" s="14" t="s">
        <v>6</v>
      </c>
      <c r="GS2" s="14" t="s">
        <v>5</v>
      </c>
      <c r="GT2" s="15" t="s">
        <v>7</v>
      </c>
      <c r="GU2" s="15" t="s">
        <v>8</v>
      </c>
      <c r="GV2" s="15" t="s">
        <v>9</v>
      </c>
      <c r="GW2" s="15" t="s">
        <v>10</v>
      </c>
      <c r="GX2" s="15" t="s">
        <v>11</v>
      </c>
      <c r="GY2" s="15" t="s">
        <v>83</v>
      </c>
      <c r="GZ2" s="14" t="s">
        <v>12</v>
      </c>
      <c r="HA2" s="14" t="s">
        <v>13</v>
      </c>
      <c r="HB2" s="14" t="s">
        <v>23</v>
      </c>
      <c r="HC2" s="33" t="s">
        <v>22</v>
      </c>
      <c r="HD2" s="33" t="s">
        <v>6</v>
      </c>
      <c r="HE2" s="33" t="s">
        <v>5</v>
      </c>
      <c r="HF2" s="34" t="s">
        <v>7</v>
      </c>
      <c r="HG2" s="34" t="s">
        <v>8</v>
      </c>
      <c r="HH2" s="34" t="s">
        <v>9</v>
      </c>
      <c r="HI2" s="34" t="s">
        <v>10</v>
      </c>
      <c r="HJ2" s="34" t="s">
        <v>11</v>
      </c>
      <c r="HK2" s="34" t="s">
        <v>83</v>
      </c>
      <c r="HL2" s="33" t="s">
        <v>12</v>
      </c>
      <c r="HM2" s="33" t="s">
        <v>13</v>
      </c>
      <c r="HN2" s="33" t="s">
        <v>23</v>
      </c>
      <c r="HO2" s="3" t="s">
        <v>25</v>
      </c>
      <c r="HP2" s="3" t="s">
        <v>26</v>
      </c>
      <c r="HQ2" s="3" t="s">
        <v>220</v>
      </c>
      <c r="HR2" s="4" t="s">
        <v>16</v>
      </c>
    </row>
    <row r="3" spans="1:226" x14ac:dyDescent="0.25">
      <c r="A3" s="27">
        <v>1</v>
      </c>
      <c r="B3" s="27">
        <v>42131708</v>
      </c>
      <c r="C3" s="28">
        <v>191002010435</v>
      </c>
      <c r="D3" s="29" t="s">
        <v>84</v>
      </c>
      <c r="E3" s="31">
        <v>2</v>
      </c>
      <c r="F3" s="31">
        <v>0</v>
      </c>
      <c r="G3" s="59" t="s">
        <v>4</v>
      </c>
      <c r="H3" s="17"/>
      <c r="I3" s="16"/>
      <c r="J3" s="18"/>
      <c r="K3" s="19">
        <f>J3*19%</f>
        <v>0</v>
      </c>
      <c r="L3" s="20"/>
      <c r="M3" s="20">
        <f>L3*E3</f>
        <v>0</v>
      </c>
      <c r="N3" s="20">
        <f>L3*F3</f>
        <v>0</v>
      </c>
      <c r="O3" s="20">
        <f>M3+N3</f>
        <v>0</v>
      </c>
      <c r="P3" s="21"/>
      <c r="Q3" s="21"/>
      <c r="R3" s="21"/>
      <c r="S3" s="44" t="s">
        <v>4</v>
      </c>
      <c r="T3" s="36"/>
      <c r="U3" s="35"/>
      <c r="V3" s="37"/>
      <c r="W3" s="38">
        <f>+V3*19%</f>
        <v>0</v>
      </c>
      <c r="X3" s="39"/>
      <c r="Y3" s="39">
        <f>+X3*$E3</f>
        <v>0</v>
      </c>
      <c r="Z3" s="39">
        <f>+X3*$F3</f>
        <v>0</v>
      </c>
      <c r="AA3" s="39">
        <f>+Z3+Y3</f>
        <v>0</v>
      </c>
      <c r="AB3" s="56"/>
      <c r="AC3" s="40"/>
      <c r="AD3" s="40"/>
      <c r="AE3" s="16" t="s">
        <v>4</v>
      </c>
      <c r="AF3" s="17"/>
      <c r="AG3" s="16"/>
      <c r="AH3" s="18"/>
      <c r="AI3" s="19">
        <f>AH3*19%</f>
        <v>0</v>
      </c>
      <c r="AJ3" s="20"/>
      <c r="AK3" s="20">
        <f t="shared" ref="AK3:AK34" si="0">+AJ3*E3</f>
        <v>0</v>
      </c>
      <c r="AL3" s="20">
        <f t="shared" ref="AL3:AL34" si="1">+AJ3*F3</f>
        <v>0</v>
      </c>
      <c r="AM3" s="20">
        <f>+AL3+AK3</f>
        <v>0</v>
      </c>
      <c r="AN3" s="21"/>
      <c r="AO3" s="21"/>
      <c r="AP3" s="21"/>
      <c r="AQ3" s="35" t="s">
        <v>4</v>
      </c>
      <c r="AR3" s="36"/>
      <c r="AS3" s="35"/>
      <c r="AT3" s="37"/>
      <c r="AU3" s="38">
        <f>+AT3*19%</f>
        <v>0</v>
      </c>
      <c r="AV3" s="39"/>
      <c r="AW3" s="39">
        <f t="shared" ref="AW3:AW34" si="2">+AV3*E3</f>
        <v>0</v>
      </c>
      <c r="AX3" s="39">
        <f t="shared" ref="AX3:AX34" si="3">+AV3*F3</f>
        <v>0</v>
      </c>
      <c r="AY3" s="39">
        <f t="shared" ref="AY3:AY28" si="4">+AW3+AX3</f>
        <v>0</v>
      </c>
      <c r="AZ3" s="40"/>
      <c r="BA3" s="40"/>
      <c r="BB3" s="40"/>
      <c r="BC3" s="16"/>
      <c r="BD3" s="17"/>
      <c r="BE3" s="16"/>
      <c r="BF3" s="18"/>
      <c r="BG3" s="20">
        <f>+BF3*19%</f>
        <v>0</v>
      </c>
      <c r="BH3" s="20"/>
      <c r="BI3" s="20">
        <f>+BH3*$E3</f>
        <v>0</v>
      </c>
      <c r="BJ3" s="20">
        <f>+BH3*$F3</f>
        <v>0</v>
      </c>
      <c r="BK3" s="20">
        <f>+BJ3+BI3</f>
        <v>0</v>
      </c>
      <c r="BL3" s="21"/>
      <c r="BM3" s="21"/>
      <c r="BN3" s="21"/>
      <c r="BO3" s="35" t="s">
        <v>4</v>
      </c>
      <c r="BP3" s="36"/>
      <c r="BQ3" s="35"/>
      <c r="BR3" s="37"/>
      <c r="BS3" s="38">
        <f>+BR3*19%</f>
        <v>0</v>
      </c>
      <c r="BT3" s="39"/>
      <c r="BU3" s="39">
        <f>+BT3*E3</f>
        <v>0</v>
      </c>
      <c r="BV3" s="39">
        <f>+BT3*F3</f>
        <v>0</v>
      </c>
      <c r="BW3" s="39">
        <f>+BV3+BU3</f>
        <v>0</v>
      </c>
      <c r="BX3" s="40"/>
      <c r="BY3" s="40"/>
      <c r="BZ3" s="40"/>
      <c r="CA3" s="16" t="s">
        <v>4</v>
      </c>
      <c r="CB3" s="17"/>
      <c r="CC3" s="16"/>
      <c r="CD3" s="18"/>
      <c r="CE3" s="19">
        <f>CD3*19%</f>
        <v>0</v>
      </c>
      <c r="CF3" s="20"/>
      <c r="CG3" s="20">
        <f>+CF3*E3</f>
        <v>0</v>
      </c>
      <c r="CH3" s="20">
        <f>+CF3*F3</f>
        <v>0</v>
      </c>
      <c r="CI3" s="20">
        <f>+CH3+CG3</f>
        <v>0</v>
      </c>
      <c r="CJ3" s="21"/>
      <c r="CK3" s="21"/>
      <c r="CL3" s="21"/>
      <c r="CM3" s="35"/>
      <c r="CN3" s="36"/>
      <c r="CO3" s="35"/>
      <c r="CP3" s="37"/>
      <c r="CQ3" s="38">
        <f>+CP3*19%</f>
        <v>0</v>
      </c>
      <c r="CR3" s="39"/>
      <c r="CS3" s="39">
        <f>+CR3*E3</f>
        <v>0</v>
      </c>
      <c r="CT3" s="39">
        <f>+CR3*F3</f>
        <v>0</v>
      </c>
      <c r="CU3" s="39">
        <f>+CS3+CT3</f>
        <v>0</v>
      </c>
      <c r="CV3" s="40"/>
      <c r="CW3" s="40"/>
      <c r="CX3" s="40"/>
      <c r="CY3" s="16" t="s">
        <v>4</v>
      </c>
      <c r="CZ3" s="17"/>
      <c r="DA3" s="16"/>
      <c r="DB3" s="18"/>
      <c r="DC3" s="19">
        <f>+DB3*19%</f>
        <v>0</v>
      </c>
      <c r="DD3" s="20"/>
      <c r="DE3" s="20">
        <f>+DD3*E3</f>
        <v>0</v>
      </c>
      <c r="DF3" s="20">
        <f>+DD3*F3</f>
        <v>0</v>
      </c>
      <c r="DG3" s="20">
        <f>+DF3+DE3</f>
        <v>0</v>
      </c>
      <c r="DH3" s="21"/>
      <c r="DI3" s="21"/>
      <c r="DJ3" s="21"/>
      <c r="DK3" s="35" t="s">
        <v>4</v>
      </c>
      <c r="DL3" s="36"/>
      <c r="DM3" s="35"/>
      <c r="DN3" s="37"/>
      <c r="DO3" s="38">
        <f>+DN3*19%</f>
        <v>0</v>
      </c>
      <c r="DP3" s="39"/>
      <c r="DQ3" s="39">
        <f>+DP3*E3</f>
        <v>0</v>
      </c>
      <c r="DR3" s="39">
        <f>+DP3*F3</f>
        <v>0</v>
      </c>
      <c r="DS3" s="39">
        <f>+DQ3+DR3</f>
        <v>0</v>
      </c>
      <c r="DT3" s="40"/>
      <c r="DU3" s="40"/>
      <c r="DV3" s="40"/>
      <c r="DW3" s="16" t="s">
        <v>4</v>
      </c>
      <c r="DX3" s="17"/>
      <c r="DY3" s="16"/>
      <c r="DZ3" s="18"/>
      <c r="EA3" s="19">
        <f>+DZ3*19%</f>
        <v>0</v>
      </c>
      <c r="EB3" s="20"/>
      <c r="EC3" s="20">
        <f>+EB3*E3</f>
        <v>0</v>
      </c>
      <c r="ED3" s="20">
        <f>+EB3*F3</f>
        <v>0</v>
      </c>
      <c r="EE3" s="20">
        <f>+ED3+EC3</f>
        <v>0</v>
      </c>
      <c r="EF3" s="21"/>
      <c r="EG3" s="21"/>
      <c r="EH3" s="21"/>
      <c r="EI3" s="35" t="s">
        <v>4</v>
      </c>
      <c r="EJ3" s="36"/>
      <c r="EK3" s="35"/>
      <c r="EL3" s="37"/>
      <c r="EM3" s="38">
        <f>EL3*19%</f>
        <v>0</v>
      </c>
      <c r="EN3" s="39"/>
      <c r="EO3" s="39">
        <f t="shared" ref="EO3:EO34" si="5">+EN3*E3</f>
        <v>0</v>
      </c>
      <c r="EP3" s="39">
        <f t="shared" ref="EP3:EP34" si="6">+EN3*F3</f>
        <v>0</v>
      </c>
      <c r="EQ3" s="39">
        <f>+EP3+EO3</f>
        <v>0</v>
      </c>
      <c r="ER3" s="40"/>
      <c r="ES3" s="40"/>
      <c r="ET3" s="40"/>
      <c r="EU3" s="16" t="s">
        <v>4</v>
      </c>
      <c r="EV3" s="17"/>
      <c r="EW3" s="16"/>
      <c r="EX3" s="18"/>
      <c r="EY3" s="19">
        <f>+EX3*19%</f>
        <v>0</v>
      </c>
      <c r="EZ3" s="20"/>
      <c r="FA3" s="20">
        <f>+EZ3*E3</f>
        <v>0</v>
      </c>
      <c r="FB3" s="20">
        <f>+EZ3*F3</f>
        <v>0</v>
      </c>
      <c r="FC3" s="20">
        <f>+FB3+FA3</f>
        <v>0</v>
      </c>
      <c r="FD3" s="21"/>
      <c r="FE3" s="21"/>
      <c r="FF3" s="21"/>
      <c r="FG3" s="35" t="s">
        <v>4</v>
      </c>
      <c r="FH3" s="36"/>
      <c r="FI3" s="35"/>
      <c r="FJ3" s="37"/>
      <c r="FK3" s="38">
        <f>+FJ3*19%</f>
        <v>0</v>
      </c>
      <c r="FL3" s="39"/>
      <c r="FM3" s="39">
        <f t="shared" ref="FM3:FM34" si="7">+FL3*E3</f>
        <v>0</v>
      </c>
      <c r="FN3" s="39">
        <f>+FL3*F3</f>
        <v>0</v>
      </c>
      <c r="FO3" s="39">
        <f>+FN3+FM3</f>
        <v>0</v>
      </c>
      <c r="FP3" s="40"/>
      <c r="FQ3" s="40"/>
      <c r="FR3" s="40"/>
      <c r="FS3" s="16" t="s">
        <v>4</v>
      </c>
      <c r="FT3" s="17"/>
      <c r="FU3" s="16"/>
      <c r="FV3" s="18"/>
      <c r="FW3" s="19">
        <f>+FV3*19%</f>
        <v>0</v>
      </c>
      <c r="FX3" s="20"/>
      <c r="FY3" s="20">
        <f>+FX3*E3</f>
        <v>0</v>
      </c>
      <c r="FZ3" s="20">
        <f>+FX3*F3</f>
        <v>0</v>
      </c>
      <c r="GA3" s="20">
        <f>+FZ3+FY3</f>
        <v>0</v>
      </c>
      <c r="GB3" s="21"/>
      <c r="GC3" s="21"/>
      <c r="GD3" s="21"/>
      <c r="GE3" s="35" t="s">
        <v>4</v>
      </c>
      <c r="GF3" s="36" t="s">
        <v>4</v>
      </c>
      <c r="GG3" s="35" t="s">
        <v>199</v>
      </c>
      <c r="GH3" s="37">
        <v>242000</v>
      </c>
      <c r="GI3" s="38">
        <f>+GH3*19%</f>
        <v>45980</v>
      </c>
      <c r="GJ3" s="39">
        <f>+GI3+GH3</f>
        <v>287980</v>
      </c>
      <c r="GK3" s="39">
        <f>+GJ3*E3</f>
        <v>575960</v>
      </c>
      <c r="GL3" s="39">
        <f>+GJ3*F3</f>
        <v>0</v>
      </c>
      <c r="GM3" s="39">
        <f>+GL3+GK3</f>
        <v>575960</v>
      </c>
      <c r="GN3" s="40">
        <v>5</v>
      </c>
      <c r="GO3" s="40"/>
      <c r="GP3" s="40" t="s">
        <v>206</v>
      </c>
      <c r="GQ3" s="16" t="s">
        <v>4</v>
      </c>
      <c r="GR3" s="17"/>
      <c r="GS3" s="16"/>
      <c r="GT3" s="18"/>
      <c r="GU3" s="19">
        <f>+GT3*19%</f>
        <v>0</v>
      </c>
      <c r="GV3" s="20"/>
      <c r="GW3" s="20">
        <f>+GV3*E3</f>
        <v>0</v>
      </c>
      <c r="GX3" s="20">
        <f t="shared" ref="GX3:GX34" si="8">+GV3*F3</f>
        <v>0</v>
      </c>
      <c r="GY3" s="20">
        <f t="shared" ref="GY3:GY34" si="9">+GX3+GW3</f>
        <v>0</v>
      </c>
      <c r="GZ3" s="21"/>
      <c r="HA3" s="21"/>
      <c r="HB3" s="21"/>
      <c r="HC3" s="35" t="s">
        <v>4</v>
      </c>
      <c r="HD3" s="36"/>
      <c r="HE3" s="35"/>
      <c r="HF3" s="37"/>
      <c r="HG3" s="38">
        <f>+HF3*19%</f>
        <v>0</v>
      </c>
      <c r="HH3" s="39"/>
      <c r="HI3" s="39">
        <f>+HH3*E3</f>
        <v>0</v>
      </c>
      <c r="HJ3" s="39">
        <f>+HH3*F3</f>
        <v>0</v>
      </c>
      <c r="HK3" s="39">
        <f>+HJ3+HI3</f>
        <v>0</v>
      </c>
      <c r="HL3" s="40"/>
      <c r="HM3" s="40"/>
      <c r="HN3" s="40"/>
      <c r="HO3" s="26">
        <f>MIN(L3,X3,AJ3,AV3,BH3,BT3,CF3,CR3,DD3,DP3,EB3,EN3,EZ3,FL3,FX3,GJ3,GV3,HH3)</f>
        <v>287980</v>
      </c>
      <c r="HP3" s="26" t="str">
        <f>IF(HO3=L3,R3,IF(HO3=X3,AD3,IF(HO3=AJ3,AP3,IF(HO3=AV3,BB3,IF(HO3=BH3,BN3,IF(HO3=BT3,BZ3,IF(HO3=CF3,CL3,IF(HO3=CR3,CX3,IF(HO3=DD3,DJ3,IF(HO3=DP3,DV3,IF(HO3=EB3,EH3,IF(HO3=EN3,ET3,IF(HO3=EZ3,FF3,IF(HO3=FL3,FR3,IF(HO3=FX3,GD3,IF(HO3=GJ3,GP3,IF(HO3=GV3,HB3,IF(HO3=HH3,HN3,0))))))))))))))))))</f>
        <v>16.B BRAUN</v>
      </c>
      <c r="HQ3" s="86">
        <f>HO3*(E3+F3)</f>
        <v>575960</v>
      </c>
    </row>
    <row r="4" spans="1:226" x14ac:dyDescent="0.25">
      <c r="A4" s="27">
        <v>2</v>
      </c>
      <c r="B4" s="27">
        <v>42131708</v>
      </c>
      <c r="C4" s="28">
        <v>1910020100839</v>
      </c>
      <c r="D4" s="29" t="s">
        <v>85</v>
      </c>
      <c r="E4" s="31">
        <v>2</v>
      </c>
      <c r="F4" s="31">
        <v>0</v>
      </c>
      <c r="G4" s="59" t="s">
        <v>4</v>
      </c>
      <c r="H4" s="17"/>
      <c r="I4" s="16"/>
      <c r="J4" s="18"/>
      <c r="K4" s="19">
        <f t="shared" ref="K4:K68" si="10">J4*19%</f>
        <v>0</v>
      </c>
      <c r="L4" s="20"/>
      <c r="M4" s="20">
        <f t="shared" ref="M4:M68" si="11">L4*E4</f>
        <v>0</v>
      </c>
      <c r="N4" s="20">
        <f t="shared" ref="N4:N68" si="12">L4*F4</f>
        <v>0</v>
      </c>
      <c r="O4" s="20">
        <f t="shared" ref="O4:O68" si="13">M4+N4</f>
        <v>0</v>
      </c>
      <c r="P4" s="22"/>
      <c r="Q4" s="23"/>
      <c r="R4" s="23"/>
      <c r="S4" s="44" t="s">
        <v>4</v>
      </c>
      <c r="T4" s="36"/>
      <c r="U4" s="35"/>
      <c r="V4" s="37"/>
      <c r="W4" s="38">
        <f t="shared" ref="W4:W67" si="14">+V4*19%</f>
        <v>0</v>
      </c>
      <c r="X4" s="39"/>
      <c r="Y4" s="39">
        <f t="shared" ref="Y4:Y67" si="15">+X4*$E4</f>
        <v>0</v>
      </c>
      <c r="Z4" s="39">
        <f t="shared" ref="Z4:Z67" si="16">+X4*$F4</f>
        <v>0</v>
      </c>
      <c r="AA4" s="39">
        <f t="shared" ref="AA4:AA67" si="17">+Z4+Y4</f>
        <v>0</v>
      </c>
      <c r="AB4" s="57"/>
      <c r="AC4" s="42"/>
      <c r="AD4" s="42"/>
      <c r="AE4" s="16" t="s">
        <v>4</v>
      </c>
      <c r="AF4" s="17"/>
      <c r="AG4" s="16"/>
      <c r="AH4" s="18"/>
      <c r="AI4" s="19">
        <f t="shared" ref="AI4:AI68" si="18">AH4*19%</f>
        <v>0</v>
      </c>
      <c r="AJ4" s="20"/>
      <c r="AK4" s="20">
        <f t="shared" si="0"/>
        <v>0</v>
      </c>
      <c r="AL4" s="20">
        <f t="shared" si="1"/>
        <v>0</v>
      </c>
      <c r="AM4" s="20">
        <f t="shared" ref="AM4:AM67" si="19">+AL4+AK4</f>
        <v>0</v>
      </c>
      <c r="AN4" s="22"/>
      <c r="AO4" s="23"/>
      <c r="AP4" s="23"/>
      <c r="AQ4" s="35" t="s">
        <v>4</v>
      </c>
      <c r="AR4" s="36"/>
      <c r="AS4" s="35"/>
      <c r="AT4" s="37"/>
      <c r="AU4" s="38">
        <f t="shared" ref="AU4:AU30" si="20">+AT4*19%</f>
        <v>0</v>
      </c>
      <c r="AV4" s="39"/>
      <c r="AW4" s="39">
        <f t="shared" si="2"/>
        <v>0</v>
      </c>
      <c r="AX4" s="39">
        <f t="shared" si="3"/>
        <v>0</v>
      </c>
      <c r="AY4" s="39">
        <f t="shared" si="4"/>
        <v>0</v>
      </c>
      <c r="AZ4" s="41"/>
      <c r="BA4" s="42"/>
      <c r="BB4" s="42"/>
      <c r="BC4" s="16"/>
      <c r="BD4" s="17"/>
      <c r="BE4" s="16"/>
      <c r="BF4" s="18"/>
      <c r="BG4" s="20">
        <f t="shared" ref="BG4:BG67" si="21">+BF4*19%</f>
        <v>0</v>
      </c>
      <c r="BH4" s="20"/>
      <c r="BI4" s="20">
        <f t="shared" ref="BI4:BI67" si="22">+BH4*$E4</f>
        <v>0</v>
      </c>
      <c r="BJ4" s="20">
        <f t="shared" ref="BJ4:BJ67" si="23">+BH4*$F4</f>
        <v>0</v>
      </c>
      <c r="BK4" s="20">
        <f t="shared" ref="BK4:BK67" si="24">+BJ4+BI4</f>
        <v>0</v>
      </c>
      <c r="BL4" s="22"/>
      <c r="BM4" s="23"/>
      <c r="BN4" s="23"/>
      <c r="BO4" s="35" t="s">
        <v>4</v>
      </c>
      <c r="BP4" s="36"/>
      <c r="BQ4" s="35"/>
      <c r="BR4" s="37"/>
      <c r="BS4" s="38">
        <f t="shared" ref="BS4:BS67" si="25">+BR4*19%</f>
        <v>0</v>
      </c>
      <c r="BT4" s="39"/>
      <c r="BU4" s="39">
        <f t="shared" ref="BU4:BU67" si="26">+BT4*E4</f>
        <v>0</v>
      </c>
      <c r="BV4" s="39">
        <f t="shared" ref="BV4:BV67" si="27">+BT4*F4</f>
        <v>0</v>
      </c>
      <c r="BW4" s="39">
        <f t="shared" ref="BW4:BW67" si="28">+BV4+BU4</f>
        <v>0</v>
      </c>
      <c r="BX4" s="41"/>
      <c r="BY4" s="42"/>
      <c r="BZ4" s="42"/>
      <c r="CA4" s="16" t="s">
        <v>4</v>
      </c>
      <c r="CB4" s="17"/>
      <c r="CC4" s="16"/>
      <c r="CD4" s="18"/>
      <c r="CE4" s="19">
        <f t="shared" ref="CE4:CE67" si="29">CD4*19%</f>
        <v>0</v>
      </c>
      <c r="CF4" s="20"/>
      <c r="CG4" s="20">
        <f t="shared" ref="CG4:CG67" si="30">+CF4*E4</f>
        <v>0</v>
      </c>
      <c r="CH4" s="20">
        <f t="shared" ref="CH4:CH67" si="31">+CF4*F4</f>
        <v>0</v>
      </c>
      <c r="CI4" s="20">
        <f t="shared" ref="CI4:CI67" si="32">+CH4+CG4</f>
        <v>0</v>
      </c>
      <c r="CJ4" s="22"/>
      <c r="CK4" s="23"/>
      <c r="CL4" s="23"/>
      <c r="CM4" s="35"/>
      <c r="CN4" s="36"/>
      <c r="CO4" s="35"/>
      <c r="CP4" s="37"/>
      <c r="CQ4" s="38">
        <f t="shared" ref="CQ4:CQ67" si="33">+CP4*19%</f>
        <v>0</v>
      </c>
      <c r="CR4" s="39"/>
      <c r="CS4" s="39">
        <f t="shared" ref="CS4:CS67" si="34">+CR4*E4</f>
        <v>0</v>
      </c>
      <c r="CT4" s="39">
        <f t="shared" ref="CT4:CT67" si="35">+CR4*F4</f>
        <v>0</v>
      </c>
      <c r="CU4" s="39">
        <f t="shared" ref="CU4:CU67" si="36">+CS4+CT4</f>
        <v>0</v>
      </c>
      <c r="CV4" s="41"/>
      <c r="CW4" s="42"/>
      <c r="CX4" s="42"/>
      <c r="CY4" s="16" t="s">
        <v>4</v>
      </c>
      <c r="CZ4" s="17"/>
      <c r="DA4" s="16"/>
      <c r="DB4" s="18"/>
      <c r="DC4" s="19">
        <f t="shared" ref="DC4:DC67" si="37">+DB4*19%</f>
        <v>0</v>
      </c>
      <c r="DD4" s="20"/>
      <c r="DE4" s="20">
        <f t="shared" ref="DE4:DE67" si="38">+DD4*E4</f>
        <v>0</v>
      </c>
      <c r="DF4" s="20">
        <f t="shared" ref="DF4:DF67" si="39">+DD4*F4</f>
        <v>0</v>
      </c>
      <c r="DG4" s="20">
        <f t="shared" ref="DG4:DG67" si="40">+DF4+DE4</f>
        <v>0</v>
      </c>
      <c r="DH4" s="22"/>
      <c r="DI4" s="23"/>
      <c r="DJ4" s="23"/>
      <c r="DK4" s="35" t="s">
        <v>4</v>
      </c>
      <c r="DL4" s="36"/>
      <c r="DM4" s="35"/>
      <c r="DN4" s="37"/>
      <c r="DO4" s="38">
        <f t="shared" ref="DO4:DO67" si="41">+DN4*19%</f>
        <v>0</v>
      </c>
      <c r="DP4" s="39"/>
      <c r="DQ4" s="39">
        <f t="shared" ref="DQ4:DQ67" si="42">+DP4*E4</f>
        <v>0</v>
      </c>
      <c r="DR4" s="39">
        <f t="shared" ref="DR4:DR67" si="43">+DP4*F4</f>
        <v>0</v>
      </c>
      <c r="DS4" s="39">
        <f t="shared" ref="DS4:DS67" si="44">+DQ4+DR4</f>
        <v>0</v>
      </c>
      <c r="DT4" s="41"/>
      <c r="DU4" s="42"/>
      <c r="DV4" s="42"/>
      <c r="DW4" s="16" t="s">
        <v>4</v>
      </c>
      <c r="DX4" s="17"/>
      <c r="DY4" s="16"/>
      <c r="DZ4" s="18"/>
      <c r="EA4" s="19">
        <f t="shared" ref="EA4:EA67" si="45">+DZ4*19%</f>
        <v>0</v>
      </c>
      <c r="EB4" s="20"/>
      <c r="EC4" s="20">
        <f t="shared" ref="EC4:EC67" si="46">+EB4*E4</f>
        <v>0</v>
      </c>
      <c r="ED4" s="20">
        <f t="shared" ref="ED4:ED67" si="47">+EB4*F4</f>
        <v>0</v>
      </c>
      <c r="EE4" s="20">
        <f t="shared" ref="EE4:EE67" si="48">+ED4+EC4</f>
        <v>0</v>
      </c>
      <c r="EF4" s="22"/>
      <c r="EG4" s="23"/>
      <c r="EH4" s="23"/>
      <c r="EI4" s="35" t="s">
        <v>4</v>
      </c>
      <c r="EJ4" s="36"/>
      <c r="EK4" s="35"/>
      <c r="EL4" s="37"/>
      <c r="EM4" s="38">
        <f t="shared" ref="EM4:EM67" si="49">EL4*19%</f>
        <v>0</v>
      </c>
      <c r="EN4" s="39"/>
      <c r="EO4" s="39">
        <f t="shared" si="5"/>
        <v>0</v>
      </c>
      <c r="EP4" s="39">
        <f t="shared" si="6"/>
        <v>0</v>
      </c>
      <c r="EQ4" s="39">
        <f t="shared" ref="EQ4:EQ67" si="50">+EP4+EO4</f>
        <v>0</v>
      </c>
      <c r="ER4" s="41"/>
      <c r="ES4" s="42"/>
      <c r="ET4" s="42"/>
      <c r="EU4" s="16" t="s">
        <v>4</v>
      </c>
      <c r="EV4" s="17"/>
      <c r="EW4" s="16"/>
      <c r="EX4" s="18"/>
      <c r="EY4" s="19">
        <f t="shared" ref="EY4:EY67" si="51">+EX4*19%</f>
        <v>0</v>
      </c>
      <c r="EZ4" s="20"/>
      <c r="FA4" s="20">
        <f t="shared" ref="FA4:FA67" si="52">+EZ4*E4</f>
        <v>0</v>
      </c>
      <c r="FB4" s="20">
        <f t="shared" ref="FB4:FB67" si="53">+EZ4*F4</f>
        <v>0</v>
      </c>
      <c r="FC4" s="20">
        <f t="shared" ref="FC4:FC67" si="54">+FB4+FA4</f>
        <v>0</v>
      </c>
      <c r="FD4" s="22"/>
      <c r="FE4" s="23"/>
      <c r="FF4" s="23"/>
      <c r="FG4" s="35" t="s">
        <v>4</v>
      </c>
      <c r="FH4" s="36"/>
      <c r="FI4" s="35"/>
      <c r="FJ4" s="37"/>
      <c r="FK4" s="38">
        <f t="shared" ref="FK4:FK67" si="55">+FJ4*19%</f>
        <v>0</v>
      </c>
      <c r="FL4" s="39"/>
      <c r="FM4" s="39">
        <f t="shared" si="7"/>
        <v>0</v>
      </c>
      <c r="FN4" s="39">
        <f t="shared" ref="FN4:FN67" si="56">+FL4*F4</f>
        <v>0</v>
      </c>
      <c r="FO4" s="39">
        <f t="shared" ref="FO4:FO67" si="57">+FN4+FM4</f>
        <v>0</v>
      </c>
      <c r="FP4" s="41"/>
      <c r="FQ4" s="42"/>
      <c r="FR4" s="42"/>
      <c r="FS4" s="16" t="s">
        <v>4</v>
      </c>
      <c r="FT4" s="17"/>
      <c r="FU4" s="16"/>
      <c r="FV4" s="18"/>
      <c r="FW4" s="19">
        <f t="shared" ref="FW4:FW67" si="58">+FV4*19%</f>
        <v>0</v>
      </c>
      <c r="FX4" s="20"/>
      <c r="FY4" s="20">
        <f t="shared" ref="FY4:FY67" si="59">+FX4*E4</f>
        <v>0</v>
      </c>
      <c r="FZ4" s="20">
        <f t="shared" ref="FZ4:FZ67" si="60">+FX4*F4</f>
        <v>0</v>
      </c>
      <c r="GA4" s="20">
        <f t="shared" ref="GA4:GA67" si="61">+FZ4+FY4</f>
        <v>0</v>
      </c>
      <c r="GB4" s="22"/>
      <c r="GC4" s="23"/>
      <c r="GD4" s="23"/>
      <c r="GE4" s="35" t="s">
        <v>4</v>
      </c>
      <c r="GF4" s="36" t="s">
        <v>4</v>
      </c>
      <c r="GG4" s="35" t="s">
        <v>200</v>
      </c>
      <c r="GH4" s="37">
        <v>58500</v>
      </c>
      <c r="GI4" s="38">
        <f t="shared" ref="GI4:GI67" si="62">+GH4*19%</f>
        <v>11115</v>
      </c>
      <c r="GJ4" s="39">
        <f t="shared" ref="GJ4:GJ62" si="63">+GI4+GH4</f>
        <v>69615</v>
      </c>
      <c r="GK4" s="39">
        <f t="shared" ref="GK4:GK67" si="64">+GJ4*E4</f>
        <v>139230</v>
      </c>
      <c r="GL4" s="39">
        <f t="shared" ref="GL4:GL67" si="65">+GJ4*F4</f>
        <v>0</v>
      </c>
      <c r="GM4" s="39">
        <f t="shared" ref="GM4:GM67" si="66">+GL4+GK4</f>
        <v>139230</v>
      </c>
      <c r="GN4" s="63">
        <v>5</v>
      </c>
      <c r="GO4" s="42"/>
      <c r="GP4" s="40" t="s">
        <v>206</v>
      </c>
      <c r="GQ4" s="16" t="s">
        <v>4</v>
      </c>
      <c r="GR4" s="17"/>
      <c r="GS4" s="16"/>
      <c r="GT4" s="18"/>
      <c r="GU4" s="19">
        <f t="shared" ref="GU4:GU67" si="67">+GT4*19%</f>
        <v>0</v>
      </c>
      <c r="GV4" s="20"/>
      <c r="GW4" s="20">
        <f t="shared" ref="GW4:GW67" si="68">+GV4*E4</f>
        <v>0</v>
      </c>
      <c r="GX4" s="20">
        <f t="shared" si="8"/>
        <v>0</v>
      </c>
      <c r="GY4" s="20">
        <f t="shared" si="9"/>
        <v>0</v>
      </c>
      <c r="GZ4" s="22"/>
      <c r="HA4" s="23"/>
      <c r="HB4" s="23"/>
      <c r="HC4" s="35" t="s">
        <v>4</v>
      </c>
      <c r="HD4" s="36"/>
      <c r="HE4" s="35"/>
      <c r="HF4" s="37"/>
      <c r="HG4" s="38">
        <f t="shared" ref="HG4:HG67" si="69">+HF4*19%</f>
        <v>0</v>
      </c>
      <c r="HH4" s="39"/>
      <c r="HI4" s="39">
        <f t="shared" ref="HI4:HI67" si="70">+HH4*E4</f>
        <v>0</v>
      </c>
      <c r="HJ4" s="39">
        <f t="shared" ref="HJ4:HJ67" si="71">+HH4*F4</f>
        <v>0</v>
      </c>
      <c r="HK4" s="39">
        <f t="shared" ref="HK4:HK67" si="72">+HJ4+HI4</f>
        <v>0</v>
      </c>
      <c r="HL4" s="41"/>
      <c r="HM4" s="42"/>
      <c r="HN4" s="42"/>
      <c r="HO4" s="26">
        <f t="shared" ref="HO4:HO14" si="73">MIN(L4,X4,AJ4,AV4,BH4,BT4,CF4,CR4,DD4,DP4,EB4,EN4,EZ4,FL4,FX4,GJ4,GV4,HH4)</f>
        <v>69615</v>
      </c>
      <c r="HP4" s="26" t="str">
        <f t="shared" ref="HP4:HP14" si="74">IF(HO4=L4,R4,IF(HO4=X4,AD4,IF(HO4=AJ4,AP4,IF(HO4=AV4,BB4,IF(HO4=BH4,BN4,IF(HO4=BT4,BZ4,IF(HO4=CF4,CL4,IF(HO4=CR4,CX4,IF(HO4=DD4,DJ4,IF(HO4=DP4,DV4,IF(HO4=EB4,EH4,IF(HO4=EN4,ET4,IF(HO4=EZ4,FF4,IF(HO4=FL4,FR4,IF(HO4=FX4,GD4,IF(HO4=GJ4,GP4,IF(HO4=GV4,HB4,IF(HO4=HH4,HN4,0))))))))))))))))))</f>
        <v>16.B BRAUN</v>
      </c>
      <c r="HQ4" s="86">
        <f t="shared" ref="HQ4:HQ67" si="75">HO4*(E4+F4)</f>
        <v>139230</v>
      </c>
    </row>
    <row r="5" spans="1:226" ht="16.5" customHeight="1" x14ac:dyDescent="0.25">
      <c r="A5" s="27">
        <v>3</v>
      </c>
      <c r="B5" s="27">
        <v>42295409</v>
      </c>
      <c r="C5" s="28">
        <v>1910260101258</v>
      </c>
      <c r="D5" s="29" t="s">
        <v>86</v>
      </c>
      <c r="E5" s="31">
        <v>5</v>
      </c>
      <c r="F5" s="31">
        <v>0</v>
      </c>
      <c r="G5" s="59" t="s">
        <v>4</v>
      </c>
      <c r="H5" s="17"/>
      <c r="I5" s="16"/>
      <c r="J5" s="18"/>
      <c r="K5" s="19">
        <f t="shared" si="10"/>
        <v>0</v>
      </c>
      <c r="L5" s="20"/>
      <c r="M5" s="20">
        <f t="shared" si="11"/>
        <v>0</v>
      </c>
      <c r="N5" s="20">
        <f t="shared" si="12"/>
        <v>0</v>
      </c>
      <c r="O5" s="20">
        <f t="shared" si="13"/>
        <v>0</v>
      </c>
      <c r="P5" s="21"/>
      <c r="Q5" s="23"/>
      <c r="R5" s="23"/>
      <c r="S5" s="44" t="s">
        <v>4</v>
      </c>
      <c r="T5" s="36"/>
      <c r="U5" s="35"/>
      <c r="V5" s="37"/>
      <c r="W5" s="38">
        <f t="shared" si="14"/>
        <v>0</v>
      </c>
      <c r="X5" s="39"/>
      <c r="Y5" s="39">
        <f t="shared" si="15"/>
        <v>0</v>
      </c>
      <c r="Z5" s="39">
        <f t="shared" si="16"/>
        <v>0</v>
      </c>
      <c r="AA5" s="39">
        <f t="shared" si="17"/>
        <v>0</v>
      </c>
      <c r="AB5" s="56"/>
      <c r="AC5" s="42"/>
      <c r="AD5" s="42"/>
      <c r="AE5" s="16" t="s">
        <v>4</v>
      </c>
      <c r="AF5" s="17"/>
      <c r="AG5" s="16"/>
      <c r="AH5" s="18"/>
      <c r="AI5" s="19">
        <f t="shared" si="18"/>
        <v>0</v>
      </c>
      <c r="AJ5" s="20"/>
      <c r="AK5" s="20">
        <f t="shared" si="0"/>
        <v>0</v>
      </c>
      <c r="AL5" s="20">
        <f t="shared" si="1"/>
        <v>0</v>
      </c>
      <c r="AM5" s="20">
        <f t="shared" si="19"/>
        <v>0</v>
      </c>
      <c r="AN5" s="21"/>
      <c r="AO5" s="23"/>
      <c r="AP5" s="23"/>
      <c r="AQ5" s="35" t="s">
        <v>4</v>
      </c>
      <c r="AR5" s="36"/>
      <c r="AS5" s="35"/>
      <c r="AT5" s="37"/>
      <c r="AU5" s="38">
        <f t="shared" si="20"/>
        <v>0</v>
      </c>
      <c r="AV5" s="39"/>
      <c r="AW5" s="39">
        <f t="shared" si="2"/>
        <v>0</v>
      </c>
      <c r="AX5" s="39">
        <f t="shared" si="3"/>
        <v>0</v>
      </c>
      <c r="AY5" s="39">
        <f t="shared" si="4"/>
        <v>0</v>
      </c>
      <c r="AZ5" s="40"/>
      <c r="BA5" s="42"/>
      <c r="BB5" s="42"/>
      <c r="BC5" s="16"/>
      <c r="BD5" s="17"/>
      <c r="BE5" s="16"/>
      <c r="BF5" s="18"/>
      <c r="BG5" s="20">
        <f t="shared" si="21"/>
        <v>0</v>
      </c>
      <c r="BH5" s="20"/>
      <c r="BI5" s="20">
        <f t="shared" si="22"/>
        <v>0</v>
      </c>
      <c r="BJ5" s="20">
        <f t="shared" si="23"/>
        <v>0</v>
      </c>
      <c r="BK5" s="20">
        <f t="shared" si="24"/>
        <v>0</v>
      </c>
      <c r="BL5" s="21"/>
      <c r="BM5" s="23"/>
      <c r="BN5" s="23"/>
      <c r="BO5" s="35" t="s">
        <v>4</v>
      </c>
      <c r="BP5" s="36"/>
      <c r="BQ5" s="35"/>
      <c r="BR5" s="37"/>
      <c r="BS5" s="38">
        <f t="shared" si="25"/>
        <v>0</v>
      </c>
      <c r="BT5" s="39"/>
      <c r="BU5" s="39">
        <f t="shared" si="26"/>
        <v>0</v>
      </c>
      <c r="BV5" s="39">
        <f t="shared" si="27"/>
        <v>0</v>
      </c>
      <c r="BW5" s="39">
        <f t="shared" si="28"/>
        <v>0</v>
      </c>
      <c r="BX5" s="40"/>
      <c r="BY5" s="42"/>
      <c r="BZ5" s="42"/>
      <c r="CA5" s="16" t="s">
        <v>4</v>
      </c>
      <c r="CB5" s="17"/>
      <c r="CC5" s="16"/>
      <c r="CD5" s="18"/>
      <c r="CE5" s="19">
        <f t="shared" si="29"/>
        <v>0</v>
      </c>
      <c r="CF5" s="20"/>
      <c r="CG5" s="20">
        <f t="shared" si="30"/>
        <v>0</v>
      </c>
      <c r="CH5" s="20">
        <f t="shared" si="31"/>
        <v>0</v>
      </c>
      <c r="CI5" s="20">
        <f t="shared" si="32"/>
        <v>0</v>
      </c>
      <c r="CJ5" s="21"/>
      <c r="CK5" s="23"/>
      <c r="CL5" s="23"/>
      <c r="CM5" s="35"/>
      <c r="CN5" s="36"/>
      <c r="CO5" s="35"/>
      <c r="CP5" s="37"/>
      <c r="CQ5" s="38">
        <f t="shared" si="33"/>
        <v>0</v>
      </c>
      <c r="CR5" s="39"/>
      <c r="CS5" s="39">
        <f t="shared" si="34"/>
        <v>0</v>
      </c>
      <c r="CT5" s="39">
        <f t="shared" si="35"/>
        <v>0</v>
      </c>
      <c r="CU5" s="39">
        <f t="shared" si="36"/>
        <v>0</v>
      </c>
      <c r="CV5" s="40"/>
      <c r="CW5" s="42"/>
      <c r="CX5" s="42"/>
      <c r="CY5" s="16" t="s">
        <v>4</v>
      </c>
      <c r="CZ5" s="17"/>
      <c r="DA5" s="16"/>
      <c r="DB5" s="18"/>
      <c r="DC5" s="19">
        <f t="shared" si="37"/>
        <v>0</v>
      </c>
      <c r="DD5" s="20"/>
      <c r="DE5" s="20">
        <f t="shared" si="38"/>
        <v>0</v>
      </c>
      <c r="DF5" s="20">
        <f t="shared" si="39"/>
        <v>0</v>
      </c>
      <c r="DG5" s="20">
        <f t="shared" si="40"/>
        <v>0</v>
      </c>
      <c r="DH5" s="21"/>
      <c r="DI5" s="23"/>
      <c r="DJ5" s="23"/>
      <c r="DK5" s="35" t="s">
        <v>4</v>
      </c>
      <c r="DL5" s="36"/>
      <c r="DM5" s="35"/>
      <c r="DN5" s="37"/>
      <c r="DO5" s="38">
        <f t="shared" si="41"/>
        <v>0</v>
      </c>
      <c r="DP5" s="39"/>
      <c r="DQ5" s="39">
        <f t="shared" si="42"/>
        <v>0</v>
      </c>
      <c r="DR5" s="39">
        <f t="shared" si="43"/>
        <v>0</v>
      </c>
      <c r="DS5" s="39">
        <f t="shared" si="44"/>
        <v>0</v>
      </c>
      <c r="DT5" s="40"/>
      <c r="DU5" s="42"/>
      <c r="DV5" s="42"/>
      <c r="DW5" s="16" t="s">
        <v>4</v>
      </c>
      <c r="DX5" s="17"/>
      <c r="DY5" s="16"/>
      <c r="DZ5" s="18"/>
      <c r="EA5" s="19">
        <f t="shared" si="45"/>
        <v>0</v>
      </c>
      <c r="EB5" s="20"/>
      <c r="EC5" s="20">
        <f t="shared" si="46"/>
        <v>0</v>
      </c>
      <c r="ED5" s="20">
        <f t="shared" si="47"/>
        <v>0</v>
      </c>
      <c r="EE5" s="20">
        <f t="shared" si="48"/>
        <v>0</v>
      </c>
      <c r="EF5" s="21"/>
      <c r="EG5" s="23"/>
      <c r="EH5" s="23"/>
      <c r="EI5" s="35" t="s">
        <v>4</v>
      </c>
      <c r="EJ5" s="36"/>
      <c r="EK5" s="35"/>
      <c r="EL5" s="37"/>
      <c r="EM5" s="38">
        <f t="shared" si="49"/>
        <v>0</v>
      </c>
      <c r="EN5" s="39"/>
      <c r="EO5" s="39">
        <f t="shared" si="5"/>
        <v>0</v>
      </c>
      <c r="EP5" s="39">
        <f t="shared" si="6"/>
        <v>0</v>
      </c>
      <c r="EQ5" s="39">
        <f t="shared" si="50"/>
        <v>0</v>
      </c>
      <c r="ER5" s="40"/>
      <c r="ES5" s="42"/>
      <c r="ET5" s="42"/>
      <c r="EU5" s="16" t="s">
        <v>4</v>
      </c>
      <c r="EV5" s="17"/>
      <c r="EW5" s="16"/>
      <c r="EX5" s="18"/>
      <c r="EY5" s="19">
        <f t="shared" si="51"/>
        <v>0</v>
      </c>
      <c r="EZ5" s="20"/>
      <c r="FA5" s="20">
        <f t="shared" si="52"/>
        <v>0</v>
      </c>
      <c r="FB5" s="20">
        <f t="shared" si="53"/>
        <v>0</v>
      </c>
      <c r="FC5" s="20">
        <f t="shared" si="54"/>
        <v>0</v>
      </c>
      <c r="FD5" s="21"/>
      <c r="FE5" s="23"/>
      <c r="FF5" s="23"/>
      <c r="FG5" s="35" t="s">
        <v>4</v>
      </c>
      <c r="FH5" s="36"/>
      <c r="FI5" s="35"/>
      <c r="FJ5" s="37"/>
      <c r="FK5" s="38">
        <f t="shared" si="55"/>
        <v>0</v>
      </c>
      <c r="FL5" s="39"/>
      <c r="FM5" s="39">
        <f t="shared" si="7"/>
        <v>0</v>
      </c>
      <c r="FN5" s="39">
        <f t="shared" si="56"/>
        <v>0</v>
      </c>
      <c r="FO5" s="39">
        <f t="shared" si="57"/>
        <v>0</v>
      </c>
      <c r="FP5" s="40"/>
      <c r="FQ5" s="42"/>
      <c r="FR5" s="42"/>
      <c r="FS5" s="16" t="s">
        <v>4</v>
      </c>
      <c r="FT5" s="17"/>
      <c r="FU5" s="16"/>
      <c r="FV5" s="18"/>
      <c r="FW5" s="19">
        <f t="shared" si="58"/>
        <v>0</v>
      </c>
      <c r="FX5" s="20"/>
      <c r="FY5" s="20">
        <f t="shared" si="59"/>
        <v>0</v>
      </c>
      <c r="FZ5" s="20">
        <f t="shared" si="60"/>
        <v>0</v>
      </c>
      <c r="GA5" s="20">
        <f t="shared" si="61"/>
        <v>0</v>
      </c>
      <c r="GB5" s="21"/>
      <c r="GC5" s="23"/>
      <c r="GD5" s="23"/>
      <c r="GE5" s="35" t="s">
        <v>4</v>
      </c>
      <c r="GF5" s="36"/>
      <c r="GG5" s="35"/>
      <c r="GH5" s="37"/>
      <c r="GI5" s="38">
        <f t="shared" si="62"/>
        <v>0</v>
      </c>
      <c r="GJ5" s="39"/>
      <c r="GK5" s="39">
        <f t="shared" si="64"/>
        <v>0</v>
      </c>
      <c r="GL5" s="39">
        <f t="shared" si="65"/>
        <v>0</v>
      </c>
      <c r="GM5" s="39">
        <f t="shared" si="66"/>
        <v>0</v>
      </c>
      <c r="GN5" s="40"/>
      <c r="GO5" s="42"/>
      <c r="GP5" s="42"/>
      <c r="GQ5" s="16" t="s">
        <v>4</v>
      </c>
      <c r="GR5" s="17"/>
      <c r="GS5" s="16"/>
      <c r="GT5" s="18"/>
      <c r="GU5" s="19">
        <f t="shared" si="67"/>
        <v>0</v>
      </c>
      <c r="GV5" s="20"/>
      <c r="GW5" s="20">
        <f t="shared" si="68"/>
        <v>0</v>
      </c>
      <c r="GX5" s="20">
        <f t="shared" si="8"/>
        <v>0</v>
      </c>
      <c r="GY5" s="20">
        <f t="shared" si="9"/>
        <v>0</v>
      </c>
      <c r="GZ5" s="21"/>
      <c r="HA5" s="23"/>
      <c r="HB5" s="23"/>
      <c r="HC5" s="35" t="s">
        <v>4</v>
      </c>
      <c r="HD5" s="36"/>
      <c r="HE5" s="35"/>
      <c r="HF5" s="37"/>
      <c r="HG5" s="38">
        <f t="shared" si="69"/>
        <v>0</v>
      </c>
      <c r="HH5" s="39"/>
      <c r="HI5" s="39">
        <f t="shared" si="70"/>
        <v>0</v>
      </c>
      <c r="HJ5" s="39">
        <f t="shared" si="71"/>
        <v>0</v>
      </c>
      <c r="HK5" s="39">
        <f t="shared" si="72"/>
        <v>0</v>
      </c>
      <c r="HL5" s="40"/>
      <c r="HM5" s="42"/>
      <c r="HN5" s="42"/>
      <c r="HO5" s="26">
        <f t="shared" si="73"/>
        <v>0</v>
      </c>
      <c r="HP5" s="26">
        <f t="shared" si="74"/>
        <v>0</v>
      </c>
      <c r="HQ5" s="86">
        <f t="shared" si="75"/>
        <v>0</v>
      </c>
    </row>
    <row r="6" spans="1:226" x14ac:dyDescent="0.25">
      <c r="A6" s="27">
        <v>4</v>
      </c>
      <c r="B6" s="27">
        <v>42131708</v>
      </c>
      <c r="C6" s="28">
        <v>1910010202589</v>
      </c>
      <c r="D6" s="29" t="s">
        <v>87</v>
      </c>
      <c r="E6" s="31">
        <v>18</v>
      </c>
      <c r="F6" s="31">
        <v>0</v>
      </c>
      <c r="G6" s="59" t="s">
        <v>4</v>
      </c>
      <c r="H6" s="17"/>
      <c r="I6" s="16"/>
      <c r="J6" s="18"/>
      <c r="K6" s="19">
        <f t="shared" si="10"/>
        <v>0</v>
      </c>
      <c r="L6" s="20"/>
      <c r="M6" s="20">
        <f t="shared" si="11"/>
        <v>0</v>
      </c>
      <c r="N6" s="20">
        <f t="shared" si="12"/>
        <v>0</v>
      </c>
      <c r="O6" s="20">
        <f t="shared" si="13"/>
        <v>0</v>
      </c>
      <c r="P6" s="21"/>
      <c r="Q6" s="23"/>
      <c r="R6" s="23"/>
      <c r="S6" s="44" t="s">
        <v>4</v>
      </c>
      <c r="T6" s="36"/>
      <c r="U6" s="35"/>
      <c r="V6" s="37"/>
      <c r="W6" s="38">
        <f t="shared" si="14"/>
        <v>0</v>
      </c>
      <c r="X6" s="39"/>
      <c r="Y6" s="39">
        <f t="shared" si="15"/>
        <v>0</v>
      </c>
      <c r="Z6" s="39">
        <f t="shared" si="16"/>
        <v>0</v>
      </c>
      <c r="AA6" s="39">
        <f t="shared" si="17"/>
        <v>0</v>
      </c>
      <c r="AB6" s="56"/>
      <c r="AC6" s="42"/>
      <c r="AD6" s="42"/>
      <c r="AE6" s="16" t="s">
        <v>4</v>
      </c>
      <c r="AF6" s="17"/>
      <c r="AG6" s="16"/>
      <c r="AH6" s="18"/>
      <c r="AI6" s="19">
        <f t="shared" si="18"/>
        <v>0</v>
      </c>
      <c r="AJ6" s="20"/>
      <c r="AK6" s="20">
        <f t="shared" si="0"/>
        <v>0</v>
      </c>
      <c r="AL6" s="20">
        <f t="shared" si="1"/>
        <v>0</v>
      </c>
      <c r="AM6" s="20">
        <f t="shared" si="19"/>
        <v>0</v>
      </c>
      <c r="AN6" s="21"/>
      <c r="AO6" s="23"/>
      <c r="AP6" s="23"/>
      <c r="AQ6" s="35" t="s">
        <v>4</v>
      </c>
      <c r="AR6" s="36"/>
      <c r="AS6" s="35"/>
      <c r="AT6" s="37"/>
      <c r="AU6" s="38">
        <f t="shared" si="20"/>
        <v>0</v>
      </c>
      <c r="AV6" s="39"/>
      <c r="AW6" s="39">
        <f t="shared" si="2"/>
        <v>0</v>
      </c>
      <c r="AX6" s="39">
        <f t="shared" si="3"/>
        <v>0</v>
      </c>
      <c r="AY6" s="39">
        <f t="shared" si="4"/>
        <v>0</v>
      </c>
      <c r="AZ6" s="40"/>
      <c r="BA6" s="42"/>
      <c r="BB6" s="42"/>
      <c r="BC6" s="16"/>
      <c r="BD6" s="17"/>
      <c r="BE6" s="16"/>
      <c r="BF6" s="18"/>
      <c r="BG6" s="20">
        <f t="shared" si="21"/>
        <v>0</v>
      </c>
      <c r="BH6" s="20"/>
      <c r="BI6" s="20">
        <f t="shared" si="22"/>
        <v>0</v>
      </c>
      <c r="BJ6" s="20">
        <f t="shared" si="23"/>
        <v>0</v>
      </c>
      <c r="BK6" s="20">
        <f t="shared" si="24"/>
        <v>0</v>
      </c>
      <c r="BL6" s="21"/>
      <c r="BM6" s="23"/>
      <c r="BN6" s="23"/>
      <c r="BO6" s="35" t="s">
        <v>4</v>
      </c>
      <c r="BP6" s="36"/>
      <c r="BQ6" s="35"/>
      <c r="BR6" s="37"/>
      <c r="BS6" s="38">
        <f t="shared" si="25"/>
        <v>0</v>
      </c>
      <c r="BT6" s="39"/>
      <c r="BU6" s="39">
        <f t="shared" si="26"/>
        <v>0</v>
      </c>
      <c r="BV6" s="39">
        <f t="shared" si="27"/>
        <v>0</v>
      </c>
      <c r="BW6" s="39">
        <f t="shared" si="28"/>
        <v>0</v>
      </c>
      <c r="BX6" s="40"/>
      <c r="BY6" s="42"/>
      <c r="BZ6" s="42"/>
      <c r="CA6" s="16" t="s">
        <v>4</v>
      </c>
      <c r="CB6" s="17"/>
      <c r="CC6" s="16"/>
      <c r="CD6" s="18"/>
      <c r="CE6" s="19">
        <f t="shared" si="29"/>
        <v>0</v>
      </c>
      <c r="CF6" s="20"/>
      <c r="CG6" s="20">
        <f t="shared" si="30"/>
        <v>0</v>
      </c>
      <c r="CH6" s="20">
        <f t="shared" si="31"/>
        <v>0</v>
      </c>
      <c r="CI6" s="20">
        <f t="shared" si="32"/>
        <v>0</v>
      </c>
      <c r="CJ6" s="21"/>
      <c r="CK6" s="23"/>
      <c r="CL6" s="23"/>
      <c r="CM6" s="35"/>
      <c r="CN6" s="36"/>
      <c r="CO6" s="35"/>
      <c r="CP6" s="37"/>
      <c r="CQ6" s="38">
        <f t="shared" si="33"/>
        <v>0</v>
      </c>
      <c r="CR6" s="39"/>
      <c r="CS6" s="39">
        <f t="shared" si="34"/>
        <v>0</v>
      </c>
      <c r="CT6" s="39">
        <f t="shared" si="35"/>
        <v>0</v>
      </c>
      <c r="CU6" s="39">
        <f t="shared" si="36"/>
        <v>0</v>
      </c>
      <c r="CV6" s="40"/>
      <c r="CW6" s="42"/>
      <c r="CX6" s="42"/>
      <c r="CY6" s="16" t="s">
        <v>4</v>
      </c>
      <c r="CZ6" s="17"/>
      <c r="DA6" s="16"/>
      <c r="DB6" s="18"/>
      <c r="DC6" s="19">
        <f t="shared" si="37"/>
        <v>0</v>
      </c>
      <c r="DD6" s="20"/>
      <c r="DE6" s="20">
        <f t="shared" si="38"/>
        <v>0</v>
      </c>
      <c r="DF6" s="20">
        <f t="shared" si="39"/>
        <v>0</v>
      </c>
      <c r="DG6" s="20">
        <f t="shared" si="40"/>
        <v>0</v>
      </c>
      <c r="DH6" s="21"/>
      <c r="DI6" s="23"/>
      <c r="DJ6" s="23"/>
      <c r="DK6" s="35" t="s">
        <v>4</v>
      </c>
      <c r="DL6" s="36"/>
      <c r="DM6" s="35"/>
      <c r="DN6" s="37"/>
      <c r="DO6" s="38">
        <f t="shared" si="41"/>
        <v>0</v>
      </c>
      <c r="DP6" s="39"/>
      <c r="DQ6" s="39">
        <f t="shared" si="42"/>
        <v>0</v>
      </c>
      <c r="DR6" s="39">
        <f t="shared" si="43"/>
        <v>0</v>
      </c>
      <c r="DS6" s="39">
        <f t="shared" si="44"/>
        <v>0</v>
      </c>
      <c r="DT6" s="40"/>
      <c r="DU6" s="42"/>
      <c r="DV6" s="42"/>
      <c r="DW6" s="16" t="s">
        <v>4</v>
      </c>
      <c r="DX6" s="17"/>
      <c r="DY6" s="16"/>
      <c r="DZ6" s="18"/>
      <c r="EA6" s="19">
        <f t="shared" si="45"/>
        <v>0</v>
      </c>
      <c r="EB6" s="20"/>
      <c r="EC6" s="20">
        <f t="shared" si="46"/>
        <v>0</v>
      </c>
      <c r="ED6" s="20">
        <f t="shared" si="47"/>
        <v>0</v>
      </c>
      <c r="EE6" s="20">
        <f t="shared" si="48"/>
        <v>0</v>
      </c>
      <c r="EF6" s="21"/>
      <c r="EG6" s="23"/>
      <c r="EH6" s="23"/>
      <c r="EI6" s="35" t="s">
        <v>4</v>
      </c>
      <c r="EJ6" s="36"/>
      <c r="EK6" s="35"/>
      <c r="EL6" s="37"/>
      <c r="EM6" s="38">
        <f t="shared" si="49"/>
        <v>0</v>
      </c>
      <c r="EN6" s="39"/>
      <c r="EO6" s="39">
        <f t="shared" si="5"/>
        <v>0</v>
      </c>
      <c r="EP6" s="39">
        <f t="shared" si="6"/>
        <v>0</v>
      </c>
      <c r="EQ6" s="39">
        <f t="shared" si="50"/>
        <v>0</v>
      </c>
      <c r="ER6" s="40"/>
      <c r="ES6" s="42"/>
      <c r="ET6" s="42"/>
      <c r="EU6" s="16" t="s">
        <v>4</v>
      </c>
      <c r="EV6" s="17"/>
      <c r="EW6" s="16"/>
      <c r="EX6" s="18"/>
      <c r="EY6" s="19">
        <f t="shared" si="51"/>
        <v>0</v>
      </c>
      <c r="EZ6" s="20"/>
      <c r="FA6" s="20">
        <f t="shared" si="52"/>
        <v>0</v>
      </c>
      <c r="FB6" s="20">
        <f t="shared" si="53"/>
        <v>0</v>
      </c>
      <c r="FC6" s="20">
        <f t="shared" si="54"/>
        <v>0</v>
      </c>
      <c r="FD6" s="21"/>
      <c r="FE6" s="23"/>
      <c r="FF6" s="23"/>
      <c r="FG6" s="35" t="s">
        <v>4</v>
      </c>
      <c r="FH6" s="36"/>
      <c r="FI6" s="35"/>
      <c r="FJ6" s="37"/>
      <c r="FK6" s="38">
        <f t="shared" si="55"/>
        <v>0</v>
      </c>
      <c r="FL6" s="39"/>
      <c r="FM6" s="39">
        <f t="shared" si="7"/>
        <v>0</v>
      </c>
      <c r="FN6" s="39">
        <f t="shared" si="56"/>
        <v>0</v>
      </c>
      <c r="FO6" s="39">
        <f t="shared" si="57"/>
        <v>0</v>
      </c>
      <c r="FP6" s="40"/>
      <c r="FQ6" s="42"/>
      <c r="FR6" s="42"/>
      <c r="FS6" s="16" t="s">
        <v>4</v>
      </c>
      <c r="FT6" s="17"/>
      <c r="FU6" s="16"/>
      <c r="FV6" s="18"/>
      <c r="FW6" s="19">
        <f t="shared" si="58"/>
        <v>0</v>
      </c>
      <c r="FX6" s="20"/>
      <c r="FY6" s="20">
        <f t="shared" si="59"/>
        <v>0</v>
      </c>
      <c r="FZ6" s="20">
        <f t="shared" si="60"/>
        <v>0</v>
      </c>
      <c r="GA6" s="20">
        <f t="shared" si="61"/>
        <v>0</v>
      </c>
      <c r="GB6" s="21"/>
      <c r="GC6" s="23"/>
      <c r="GD6" s="23"/>
      <c r="GE6" s="35" t="s">
        <v>4</v>
      </c>
      <c r="GF6" s="36"/>
      <c r="GG6" s="35"/>
      <c r="GH6" s="37"/>
      <c r="GI6" s="38">
        <f t="shared" si="62"/>
        <v>0</v>
      </c>
      <c r="GJ6" s="39"/>
      <c r="GK6" s="39">
        <f t="shared" si="64"/>
        <v>0</v>
      </c>
      <c r="GL6" s="39">
        <f t="shared" si="65"/>
        <v>0</v>
      </c>
      <c r="GM6" s="39">
        <f t="shared" si="66"/>
        <v>0</v>
      </c>
      <c r="GN6" s="40"/>
      <c r="GO6" s="42"/>
      <c r="GP6" s="42"/>
      <c r="GQ6" s="16" t="s">
        <v>4</v>
      </c>
      <c r="GR6" s="17"/>
      <c r="GS6" s="16"/>
      <c r="GT6" s="18"/>
      <c r="GU6" s="19">
        <f t="shared" si="67"/>
        <v>0</v>
      </c>
      <c r="GV6" s="20"/>
      <c r="GW6" s="20">
        <f t="shared" si="68"/>
        <v>0</v>
      </c>
      <c r="GX6" s="20">
        <f t="shared" si="8"/>
        <v>0</v>
      </c>
      <c r="GY6" s="20">
        <f t="shared" si="9"/>
        <v>0</v>
      </c>
      <c r="GZ6" s="21"/>
      <c r="HA6" s="23"/>
      <c r="HB6" s="23"/>
      <c r="HC6" s="35" t="s">
        <v>4</v>
      </c>
      <c r="HD6" s="36"/>
      <c r="HE6" s="35"/>
      <c r="HF6" s="37"/>
      <c r="HG6" s="38">
        <f t="shared" si="69"/>
        <v>0</v>
      </c>
      <c r="HH6" s="39"/>
      <c r="HI6" s="39">
        <f t="shared" si="70"/>
        <v>0</v>
      </c>
      <c r="HJ6" s="39">
        <f t="shared" si="71"/>
        <v>0</v>
      </c>
      <c r="HK6" s="39">
        <f t="shared" si="72"/>
        <v>0</v>
      </c>
      <c r="HL6" s="40"/>
      <c r="HM6" s="42"/>
      <c r="HN6" s="42"/>
      <c r="HO6" s="26">
        <f t="shared" si="73"/>
        <v>0</v>
      </c>
      <c r="HP6" s="26">
        <f t="shared" si="74"/>
        <v>0</v>
      </c>
      <c r="HQ6" s="86">
        <f t="shared" si="75"/>
        <v>0</v>
      </c>
    </row>
    <row r="7" spans="1:226" x14ac:dyDescent="0.25">
      <c r="A7" s="27">
        <v>5</v>
      </c>
      <c r="B7" s="27">
        <v>42131708</v>
      </c>
      <c r="C7" s="28">
        <v>191001023115</v>
      </c>
      <c r="D7" s="29" t="s">
        <v>88</v>
      </c>
      <c r="E7" s="31">
        <v>9</v>
      </c>
      <c r="F7" s="31">
        <v>0</v>
      </c>
      <c r="G7" s="59" t="s">
        <v>4</v>
      </c>
      <c r="H7" s="17"/>
      <c r="I7" s="16"/>
      <c r="J7" s="18"/>
      <c r="K7" s="19">
        <f t="shared" si="10"/>
        <v>0</v>
      </c>
      <c r="L7" s="20"/>
      <c r="M7" s="20">
        <f t="shared" si="11"/>
        <v>0</v>
      </c>
      <c r="N7" s="20">
        <f t="shared" si="12"/>
        <v>0</v>
      </c>
      <c r="O7" s="20">
        <f t="shared" si="13"/>
        <v>0</v>
      </c>
      <c r="P7" s="21"/>
      <c r="Q7" s="23"/>
      <c r="R7" s="23"/>
      <c r="S7" s="44" t="s">
        <v>4</v>
      </c>
      <c r="T7" s="36"/>
      <c r="U7" s="35"/>
      <c r="V7" s="37"/>
      <c r="W7" s="38">
        <f t="shared" si="14"/>
        <v>0</v>
      </c>
      <c r="X7" s="39"/>
      <c r="Y7" s="39">
        <f t="shared" si="15"/>
        <v>0</v>
      </c>
      <c r="Z7" s="39">
        <f t="shared" si="16"/>
        <v>0</v>
      </c>
      <c r="AA7" s="39">
        <f t="shared" si="17"/>
        <v>0</v>
      </c>
      <c r="AB7" s="56"/>
      <c r="AC7" s="42"/>
      <c r="AD7" s="42"/>
      <c r="AE7" s="16" t="s">
        <v>4</v>
      </c>
      <c r="AF7" s="17"/>
      <c r="AG7" s="16"/>
      <c r="AH7" s="18"/>
      <c r="AI7" s="19">
        <f t="shared" si="18"/>
        <v>0</v>
      </c>
      <c r="AJ7" s="20"/>
      <c r="AK7" s="20">
        <f t="shared" si="0"/>
        <v>0</v>
      </c>
      <c r="AL7" s="20">
        <f t="shared" si="1"/>
        <v>0</v>
      </c>
      <c r="AM7" s="20">
        <f t="shared" si="19"/>
        <v>0</v>
      </c>
      <c r="AN7" s="21"/>
      <c r="AO7" s="23"/>
      <c r="AP7" s="23"/>
      <c r="AQ7" s="35" t="s">
        <v>4</v>
      </c>
      <c r="AR7" s="36"/>
      <c r="AS7" s="35"/>
      <c r="AT7" s="37"/>
      <c r="AU7" s="38">
        <f t="shared" si="20"/>
        <v>0</v>
      </c>
      <c r="AV7" s="39"/>
      <c r="AW7" s="39">
        <f t="shared" si="2"/>
        <v>0</v>
      </c>
      <c r="AX7" s="39">
        <f t="shared" si="3"/>
        <v>0</v>
      </c>
      <c r="AY7" s="39">
        <f t="shared" si="4"/>
        <v>0</v>
      </c>
      <c r="AZ7" s="40"/>
      <c r="BA7" s="42"/>
      <c r="BB7" s="42"/>
      <c r="BC7" s="16"/>
      <c r="BD7" s="17"/>
      <c r="BE7" s="16"/>
      <c r="BF7" s="18"/>
      <c r="BG7" s="20">
        <f t="shared" si="21"/>
        <v>0</v>
      </c>
      <c r="BH7" s="20"/>
      <c r="BI7" s="20">
        <f t="shared" si="22"/>
        <v>0</v>
      </c>
      <c r="BJ7" s="20">
        <f t="shared" si="23"/>
        <v>0</v>
      </c>
      <c r="BK7" s="20">
        <f t="shared" si="24"/>
        <v>0</v>
      </c>
      <c r="BL7" s="21"/>
      <c r="BM7" s="23"/>
      <c r="BN7" s="23"/>
      <c r="BO7" s="35" t="s">
        <v>4</v>
      </c>
      <c r="BP7" s="36"/>
      <c r="BQ7" s="35"/>
      <c r="BR7" s="37"/>
      <c r="BS7" s="38">
        <f t="shared" si="25"/>
        <v>0</v>
      </c>
      <c r="BT7" s="39"/>
      <c r="BU7" s="39">
        <f t="shared" si="26"/>
        <v>0</v>
      </c>
      <c r="BV7" s="39">
        <f t="shared" si="27"/>
        <v>0</v>
      </c>
      <c r="BW7" s="39">
        <f t="shared" si="28"/>
        <v>0</v>
      </c>
      <c r="BX7" s="40"/>
      <c r="BY7" s="42"/>
      <c r="BZ7" s="42"/>
      <c r="CA7" s="16" t="s">
        <v>4</v>
      </c>
      <c r="CB7" s="17"/>
      <c r="CC7" s="16"/>
      <c r="CD7" s="18"/>
      <c r="CE7" s="19">
        <f t="shared" si="29"/>
        <v>0</v>
      </c>
      <c r="CF7" s="20"/>
      <c r="CG7" s="20">
        <f t="shared" si="30"/>
        <v>0</v>
      </c>
      <c r="CH7" s="20">
        <f t="shared" si="31"/>
        <v>0</v>
      </c>
      <c r="CI7" s="20">
        <f t="shared" si="32"/>
        <v>0</v>
      </c>
      <c r="CJ7" s="21"/>
      <c r="CK7" s="23"/>
      <c r="CL7" s="23"/>
      <c r="CM7" s="35"/>
      <c r="CN7" s="36"/>
      <c r="CO7" s="35"/>
      <c r="CP7" s="37"/>
      <c r="CQ7" s="38">
        <f t="shared" si="33"/>
        <v>0</v>
      </c>
      <c r="CR7" s="39"/>
      <c r="CS7" s="39">
        <f t="shared" si="34"/>
        <v>0</v>
      </c>
      <c r="CT7" s="39">
        <f t="shared" si="35"/>
        <v>0</v>
      </c>
      <c r="CU7" s="39">
        <f t="shared" si="36"/>
        <v>0</v>
      </c>
      <c r="CV7" s="40"/>
      <c r="CW7" s="42"/>
      <c r="CX7" s="42"/>
      <c r="CY7" s="16" t="s">
        <v>4</v>
      </c>
      <c r="CZ7" s="17"/>
      <c r="DA7" s="16"/>
      <c r="DB7" s="18"/>
      <c r="DC7" s="19">
        <f t="shared" si="37"/>
        <v>0</v>
      </c>
      <c r="DD7" s="20"/>
      <c r="DE7" s="20">
        <f t="shared" si="38"/>
        <v>0</v>
      </c>
      <c r="DF7" s="20">
        <f t="shared" si="39"/>
        <v>0</v>
      </c>
      <c r="DG7" s="20">
        <f t="shared" si="40"/>
        <v>0</v>
      </c>
      <c r="DH7" s="21"/>
      <c r="DI7" s="23"/>
      <c r="DJ7" s="23"/>
      <c r="DK7" s="35" t="s">
        <v>4</v>
      </c>
      <c r="DL7" s="36"/>
      <c r="DM7" s="35"/>
      <c r="DN7" s="37"/>
      <c r="DO7" s="38">
        <f t="shared" si="41"/>
        <v>0</v>
      </c>
      <c r="DP7" s="39"/>
      <c r="DQ7" s="39">
        <f t="shared" si="42"/>
        <v>0</v>
      </c>
      <c r="DR7" s="39">
        <f t="shared" si="43"/>
        <v>0</v>
      </c>
      <c r="DS7" s="39">
        <f t="shared" si="44"/>
        <v>0</v>
      </c>
      <c r="DT7" s="40"/>
      <c r="DU7" s="42"/>
      <c r="DV7" s="42"/>
      <c r="DW7" s="16" t="s">
        <v>4</v>
      </c>
      <c r="DX7" s="17"/>
      <c r="DY7" s="16"/>
      <c r="DZ7" s="18"/>
      <c r="EA7" s="19">
        <f t="shared" si="45"/>
        <v>0</v>
      </c>
      <c r="EB7" s="20"/>
      <c r="EC7" s="20">
        <f t="shared" si="46"/>
        <v>0</v>
      </c>
      <c r="ED7" s="20">
        <f t="shared" si="47"/>
        <v>0</v>
      </c>
      <c r="EE7" s="20">
        <f t="shared" si="48"/>
        <v>0</v>
      </c>
      <c r="EF7" s="21"/>
      <c r="EG7" s="23"/>
      <c r="EH7" s="23"/>
      <c r="EI7" s="35" t="s">
        <v>4</v>
      </c>
      <c r="EJ7" s="36"/>
      <c r="EK7" s="35"/>
      <c r="EL7" s="37"/>
      <c r="EM7" s="38">
        <f t="shared" si="49"/>
        <v>0</v>
      </c>
      <c r="EN7" s="39"/>
      <c r="EO7" s="39">
        <f t="shared" si="5"/>
        <v>0</v>
      </c>
      <c r="EP7" s="39">
        <f t="shared" si="6"/>
        <v>0</v>
      </c>
      <c r="EQ7" s="39">
        <f t="shared" si="50"/>
        <v>0</v>
      </c>
      <c r="ER7" s="40"/>
      <c r="ES7" s="42"/>
      <c r="ET7" s="42"/>
      <c r="EU7" s="16" t="s">
        <v>4</v>
      </c>
      <c r="EV7" s="17"/>
      <c r="EW7" s="16"/>
      <c r="EX7" s="18"/>
      <c r="EY7" s="19">
        <f t="shared" si="51"/>
        <v>0</v>
      </c>
      <c r="EZ7" s="20"/>
      <c r="FA7" s="20">
        <f t="shared" si="52"/>
        <v>0</v>
      </c>
      <c r="FB7" s="20">
        <f t="shared" si="53"/>
        <v>0</v>
      </c>
      <c r="FC7" s="20">
        <f t="shared" si="54"/>
        <v>0</v>
      </c>
      <c r="FD7" s="21"/>
      <c r="FE7" s="23"/>
      <c r="FF7" s="23"/>
      <c r="FG7" s="35" t="s">
        <v>4</v>
      </c>
      <c r="FH7" s="36"/>
      <c r="FI7" s="35"/>
      <c r="FJ7" s="37"/>
      <c r="FK7" s="38">
        <f t="shared" si="55"/>
        <v>0</v>
      </c>
      <c r="FL7" s="39"/>
      <c r="FM7" s="39">
        <f t="shared" si="7"/>
        <v>0</v>
      </c>
      <c r="FN7" s="39">
        <f t="shared" si="56"/>
        <v>0</v>
      </c>
      <c r="FO7" s="39">
        <f t="shared" si="57"/>
        <v>0</v>
      </c>
      <c r="FP7" s="40"/>
      <c r="FQ7" s="42"/>
      <c r="FR7" s="42"/>
      <c r="FS7" s="16" t="s">
        <v>4</v>
      </c>
      <c r="FT7" s="17"/>
      <c r="FU7" s="16"/>
      <c r="FV7" s="18"/>
      <c r="FW7" s="19">
        <f t="shared" si="58"/>
        <v>0</v>
      </c>
      <c r="FX7" s="20"/>
      <c r="FY7" s="20">
        <f t="shared" si="59"/>
        <v>0</v>
      </c>
      <c r="FZ7" s="20">
        <f t="shared" si="60"/>
        <v>0</v>
      </c>
      <c r="GA7" s="20">
        <f t="shared" si="61"/>
        <v>0</v>
      </c>
      <c r="GB7" s="21"/>
      <c r="GC7" s="23"/>
      <c r="GD7" s="23"/>
      <c r="GE7" s="35" t="s">
        <v>4</v>
      </c>
      <c r="GF7" s="36"/>
      <c r="GG7" s="35"/>
      <c r="GH7" s="37"/>
      <c r="GI7" s="38">
        <f t="shared" si="62"/>
        <v>0</v>
      </c>
      <c r="GJ7" s="39"/>
      <c r="GK7" s="39">
        <f t="shared" si="64"/>
        <v>0</v>
      </c>
      <c r="GL7" s="39">
        <f t="shared" si="65"/>
        <v>0</v>
      </c>
      <c r="GM7" s="39">
        <f t="shared" si="66"/>
        <v>0</v>
      </c>
      <c r="GN7" s="40"/>
      <c r="GO7" s="42"/>
      <c r="GP7" s="42"/>
      <c r="GQ7" s="16" t="s">
        <v>4</v>
      </c>
      <c r="GR7" s="17"/>
      <c r="GS7" s="16"/>
      <c r="GT7" s="18"/>
      <c r="GU7" s="19">
        <f t="shared" si="67"/>
        <v>0</v>
      </c>
      <c r="GV7" s="20"/>
      <c r="GW7" s="20">
        <f t="shared" si="68"/>
        <v>0</v>
      </c>
      <c r="GX7" s="20">
        <f t="shared" si="8"/>
        <v>0</v>
      </c>
      <c r="GY7" s="20">
        <f t="shared" si="9"/>
        <v>0</v>
      </c>
      <c r="GZ7" s="21"/>
      <c r="HA7" s="23"/>
      <c r="HB7" s="23"/>
      <c r="HC7" s="35" t="s">
        <v>4</v>
      </c>
      <c r="HD7" s="36"/>
      <c r="HE7" s="35"/>
      <c r="HF7" s="37"/>
      <c r="HG7" s="38">
        <f t="shared" si="69"/>
        <v>0</v>
      </c>
      <c r="HH7" s="39"/>
      <c r="HI7" s="39">
        <f t="shared" si="70"/>
        <v>0</v>
      </c>
      <c r="HJ7" s="39">
        <f t="shared" si="71"/>
        <v>0</v>
      </c>
      <c r="HK7" s="39">
        <f t="shared" si="72"/>
        <v>0</v>
      </c>
      <c r="HL7" s="40"/>
      <c r="HM7" s="42"/>
      <c r="HN7" s="42"/>
      <c r="HO7" s="26">
        <f t="shared" si="73"/>
        <v>0</v>
      </c>
      <c r="HP7" s="26">
        <f t="shared" si="74"/>
        <v>0</v>
      </c>
      <c r="HQ7" s="86">
        <f t="shared" si="75"/>
        <v>0</v>
      </c>
    </row>
    <row r="8" spans="1:226" x14ac:dyDescent="0.25">
      <c r="A8" s="27">
        <v>6</v>
      </c>
      <c r="B8" s="27">
        <v>42131708</v>
      </c>
      <c r="C8" s="28">
        <v>191001023116</v>
      </c>
      <c r="D8" s="29" t="s">
        <v>89</v>
      </c>
      <c r="E8" s="31">
        <v>9</v>
      </c>
      <c r="F8" s="31">
        <v>0</v>
      </c>
      <c r="G8" s="59" t="s">
        <v>4</v>
      </c>
      <c r="H8" s="17"/>
      <c r="I8" s="16"/>
      <c r="J8" s="18"/>
      <c r="K8" s="19">
        <f t="shared" si="10"/>
        <v>0</v>
      </c>
      <c r="L8" s="20"/>
      <c r="M8" s="20">
        <f t="shared" si="11"/>
        <v>0</v>
      </c>
      <c r="N8" s="20">
        <f t="shared" si="12"/>
        <v>0</v>
      </c>
      <c r="O8" s="20">
        <f t="shared" si="13"/>
        <v>0</v>
      </c>
      <c r="P8" s="22"/>
      <c r="Q8" s="23"/>
      <c r="R8" s="23"/>
      <c r="S8" s="44" t="s">
        <v>4</v>
      </c>
      <c r="T8" s="36"/>
      <c r="U8" s="35"/>
      <c r="V8" s="37"/>
      <c r="W8" s="38">
        <f t="shared" si="14"/>
        <v>0</v>
      </c>
      <c r="X8" s="39"/>
      <c r="Y8" s="39">
        <f t="shared" si="15"/>
        <v>0</v>
      </c>
      <c r="Z8" s="39">
        <f t="shared" si="16"/>
        <v>0</v>
      </c>
      <c r="AA8" s="39">
        <f t="shared" si="17"/>
        <v>0</v>
      </c>
      <c r="AB8" s="57"/>
      <c r="AC8" s="42"/>
      <c r="AD8" s="42"/>
      <c r="AE8" s="16" t="s">
        <v>4</v>
      </c>
      <c r="AF8" s="17"/>
      <c r="AG8" s="16"/>
      <c r="AH8" s="18"/>
      <c r="AI8" s="19">
        <f t="shared" si="18"/>
        <v>0</v>
      </c>
      <c r="AJ8" s="20"/>
      <c r="AK8" s="20">
        <f t="shared" si="0"/>
        <v>0</v>
      </c>
      <c r="AL8" s="20">
        <f t="shared" si="1"/>
        <v>0</v>
      </c>
      <c r="AM8" s="20">
        <f t="shared" si="19"/>
        <v>0</v>
      </c>
      <c r="AN8" s="22"/>
      <c r="AO8" s="23"/>
      <c r="AP8" s="23"/>
      <c r="AQ8" s="35" t="s">
        <v>4</v>
      </c>
      <c r="AR8" s="36"/>
      <c r="AS8" s="35"/>
      <c r="AT8" s="37"/>
      <c r="AU8" s="38">
        <f t="shared" si="20"/>
        <v>0</v>
      </c>
      <c r="AV8" s="39"/>
      <c r="AW8" s="39">
        <f t="shared" si="2"/>
        <v>0</v>
      </c>
      <c r="AX8" s="39">
        <f t="shared" si="3"/>
        <v>0</v>
      </c>
      <c r="AY8" s="39">
        <f t="shared" si="4"/>
        <v>0</v>
      </c>
      <c r="AZ8" s="41"/>
      <c r="BA8" s="42"/>
      <c r="BB8" s="42"/>
      <c r="BC8" s="16"/>
      <c r="BD8" s="17"/>
      <c r="BE8" s="16"/>
      <c r="BF8" s="18"/>
      <c r="BG8" s="20">
        <f t="shared" si="21"/>
        <v>0</v>
      </c>
      <c r="BH8" s="20"/>
      <c r="BI8" s="20">
        <f t="shared" si="22"/>
        <v>0</v>
      </c>
      <c r="BJ8" s="20">
        <f t="shared" si="23"/>
        <v>0</v>
      </c>
      <c r="BK8" s="20">
        <f t="shared" si="24"/>
        <v>0</v>
      </c>
      <c r="BL8" s="22"/>
      <c r="BM8" s="23"/>
      <c r="BN8" s="23"/>
      <c r="BO8" s="35" t="s">
        <v>4</v>
      </c>
      <c r="BP8" s="36"/>
      <c r="BQ8" s="35"/>
      <c r="BR8" s="37"/>
      <c r="BS8" s="38">
        <f t="shared" si="25"/>
        <v>0</v>
      </c>
      <c r="BT8" s="39"/>
      <c r="BU8" s="39">
        <f t="shared" si="26"/>
        <v>0</v>
      </c>
      <c r="BV8" s="39">
        <f t="shared" si="27"/>
        <v>0</v>
      </c>
      <c r="BW8" s="39">
        <f t="shared" si="28"/>
        <v>0</v>
      </c>
      <c r="BX8" s="41"/>
      <c r="BY8" s="42"/>
      <c r="BZ8" s="42"/>
      <c r="CA8" s="16" t="s">
        <v>4</v>
      </c>
      <c r="CB8" s="17"/>
      <c r="CC8" s="16"/>
      <c r="CD8" s="18"/>
      <c r="CE8" s="19">
        <f t="shared" si="29"/>
        <v>0</v>
      </c>
      <c r="CF8" s="20"/>
      <c r="CG8" s="20">
        <f t="shared" si="30"/>
        <v>0</v>
      </c>
      <c r="CH8" s="20">
        <f t="shared" si="31"/>
        <v>0</v>
      </c>
      <c r="CI8" s="20">
        <f t="shared" si="32"/>
        <v>0</v>
      </c>
      <c r="CJ8" s="22"/>
      <c r="CK8" s="23"/>
      <c r="CL8" s="23"/>
      <c r="CM8" s="35"/>
      <c r="CN8" s="36"/>
      <c r="CO8" s="35"/>
      <c r="CP8" s="37"/>
      <c r="CQ8" s="38">
        <f t="shared" si="33"/>
        <v>0</v>
      </c>
      <c r="CR8" s="39"/>
      <c r="CS8" s="39">
        <f t="shared" si="34"/>
        <v>0</v>
      </c>
      <c r="CT8" s="39">
        <f t="shared" si="35"/>
        <v>0</v>
      </c>
      <c r="CU8" s="39">
        <f t="shared" si="36"/>
        <v>0</v>
      </c>
      <c r="CV8" s="41"/>
      <c r="CW8" s="42"/>
      <c r="CX8" s="42"/>
      <c r="CY8" s="16" t="s">
        <v>4</v>
      </c>
      <c r="CZ8" s="17"/>
      <c r="DA8" s="16"/>
      <c r="DB8" s="18"/>
      <c r="DC8" s="19">
        <f t="shared" si="37"/>
        <v>0</v>
      </c>
      <c r="DD8" s="20"/>
      <c r="DE8" s="20">
        <f t="shared" si="38"/>
        <v>0</v>
      </c>
      <c r="DF8" s="20">
        <f t="shared" si="39"/>
        <v>0</v>
      </c>
      <c r="DG8" s="20">
        <f t="shared" si="40"/>
        <v>0</v>
      </c>
      <c r="DH8" s="22"/>
      <c r="DI8" s="23"/>
      <c r="DJ8" s="23"/>
      <c r="DK8" s="35" t="s">
        <v>4</v>
      </c>
      <c r="DL8" s="36"/>
      <c r="DM8" s="35"/>
      <c r="DN8" s="37"/>
      <c r="DO8" s="38">
        <f t="shared" si="41"/>
        <v>0</v>
      </c>
      <c r="DP8" s="39"/>
      <c r="DQ8" s="39">
        <f t="shared" si="42"/>
        <v>0</v>
      </c>
      <c r="DR8" s="39">
        <f t="shared" si="43"/>
        <v>0</v>
      </c>
      <c r="DS8" s="39">
        <f t="shared" si="44"/>
        <v>0</v>
      </c>
      <c r="DT8" s="41"/>
      <c r="DU8" s="42"/>
      <c r="DV8" s="42"/>
      <c r="DW8" s="16" t="s">
        <v>4</v>
      </c>
      <c r="DX8" s="17"/>
      <c r="DY8" s="16"/>
      <c r="DZ8" s="18"/>
      <c r="EA8" s="19">
        <f t="shared" si="45"/>
        <v>0</v>
      </c>
      <c r="EB8" s="20"/>
      <c r="EC8" s="20">
        <f t="shared" si="46"/>
        <v>0</v>
      </c>
      <c r="ED8" s="20">
        <f t="shared" si="47"/>
        <v>0</v>
      </c>
      <c r="EE8" s="20">
        <f t="shared" si="48"/>
        <v>0</v>
      </c>
      <c r="EF8" s="22"/>
      <c r="EG8" s="23"/>
      <c r="EH8" s="23"/>
      <c r="EI8" s="35" t="s">
        <v>4</v>
      </c>
      <c r="EJ8" s="36"/>
      <c r="EK8" s="35"/>
      <c r="EL8" s="37"/>
      <c r="EM8" s="38">
        <f t="shared" si="49"/>
        <v>0</v>
      </c>
      <c r="EN8" s="39"/>
      <c r="EO8" s="39">
        <f t="shared" si="5"/>
        <v>0</v>
      </c>
      <c r="EP8" s="39">
        <f t="shared" si="6"/>
        <v>0</v>
      </c>
      <c r="EQ8" s="39">
        <f t="shared" si="50"/>
        <v>0</v>
      </c>
      <c r="ER8" s="41"/>
      <c r="ES8" s="42"/>
      <c r="ET8" s="42"/>
      <c r="EU8" s="16" t="s">
        <v>4</v>
      </c>
      <c r="EV8" s="17"/>
      <c r="EW8" s="16"/>
      <c r="EX8" s="18"/>
      <c r="EY8" s="19">
        <f t="shared" si="51"/>
        <v>0</v>
      </c>
      <c r="EZ8" s="20"/>
      <c r="FA8" s="20">
        <f t="shared" si="52"/>
        <v>0</v>
      </c>
      <c r="FB8" s="20">
        <f t="shared" si="53"/>
        <v>0</v>
      </c>
      <c r="FC8" s="20">
        <f t="shared" si="54"/>
        <v>0</v>
      </c>
      <c r="FD8" s="22"/>
      <c r="FE8" s="23"/>
      <c r="FF8" s="23"/>
      <c r="FG8" s="35" t="s">
        <v>4</v>
      </c>
      <c r="FH8" s="36"/>
      <c r="FI8" s="35"/>
      <c r="FJ8" s="37"/>
      <c r="FK8" s="38">
        <f t="shared" si="55"/>
        <v>0</v>
      </c>
      <c r="FL8" s="39"/>
      <c r="FM8" s="39">
        <f t="shared" si="7"/>
        <v>0</v>
      </c>
      <c r="FN8" s="39">
        <f t="shared" si="56"/>
        <v>0</v>
      </c>
      <c r="FO8" s="39">
        <f t="shared" si="57"/>
        <v>0</v>
      </c>
      <c r="FP8" s="41"/>
      <c r="FQ8" s="42"/>
      <c r="FR8" s="42"/>
      <c r="FS8" s="16" t="s">
        <v>4</v>
      </c>
      <c r="FT8" s="17"/>
      <c r="FU8" s="16"/>
      <c r="FV8" s="18"/>
      <c r="FW8" s="19">
        <f t="shared" si="58"/>
        <v>0</v>
      </c>
      <c r="FX8" s="20"/>
      <c r="FY8" s="20">
        <f t="shared" si="59"/>
        <v>0</v>
      </c>
      <c r="FZ8" s="20">
        <f t="shared" si="60"/>
        <v>0</v>
      </c>
      <c r="GA8" s="20">
        <f t="shared" si="61"/>
        <v>0</v>
      </c>
      <c r="GB8" s="22"/>
      <c r="GC8" s="23"/>
      <c r="GD8" s="23"/>
      <c r="GE8" s="35" t="s">
        <v>4</v>
      </c>
      <c r="GF8" s="36"/>
      <c r="GG8" s="35"/>
      <c r="GH8" s="37"/>
      <c r="GI8" s="38">
        <f t="shared" si="62"/>
        <v>0</v>
      </c>
      <c r="GJ8" s="39"/>
      <c r="GK8" s="39">
        <f t="shared" si="64"/>
        <v>0</v>
      </c>
      <c r="GL8" s="39">
        <f t="shared" si="65"/>
        <v>0</v>
      </c>
      <c r="GM8" s="39">
        <f t="shared" si="66"/>
        <v>0</v>
      </c>
      <c r="GN8" s="41"/>
      <c r="GO8" s="42"/>
      <c r="GP8" s="42"/>
      <c r="GQ8" s="16" t="s">
        <v>4</v>
      </c>
      <c r="GR8" s="17"/>
      <c r="GS8" s="16"/>
      <c r="GT8" s="18"/>
      <c r="GU8" s="19">
        <f t="shared" si="67"/>
        <v>0</v>
      </c>
      <c r="GV8" s="20"/>
      <c r="GW8" s="20">
        <f t="shared" si="68"/>
        <v>0</v>
      </c>
      <c r="GX8" s="20">
        <f t="shared" si="8"/>
        <v>0</v>
      </c>
      <c r="GY8" s="20">
        <f t="shared" si="9"/>
        <v>0</v>
      </c>
      <c r="GZ8" s="22"/>
      <c r="HA8" s="23"/>
      <c r="HB8" s="23"/>
      <c r="HC8" s="35" t="s">
        <v>4</v>
      </c>
      <c r="HD8" s="36"/>
      <c r="HE8" s="35"/>
      <c r="HF8" s="37"/>
      <c r="HG8" s="38">
        <f t="shared" si="69"/>
        <v>0</v>
      </c>
      <c r="HH8" s="39"/>
      <c r="HI8" s="39">
        <f t="shared" si="70"/>
        <v>0</v>
      </c>
      <c r="HJ8" s="39">
        <f t="shared" si="71"/>
        <v>0</v>
      </c>
      <c r="HK8" s="39">
        <f t="shared" si="72"/>
        <v>0</v>
      </c>
      <c r="HL8" s="41"/>
      <c r="HM8" s="42"/>
      <c r="HN8" s="42"/>
      <c r="HO8" s="26">
        <f t="shared" si="73"/>
        <v>0</v>
      </c>
      <c r="HP8" s="26">
        <f t="shared" si="74"/>
        <v>0</v>
      </c>
      <c r="HQ8" s="86">
        <f t="shared" si="75"/>
        <v>0</v>
      </c>
    </row>
    <row r="9" spans="1:226" ht="21.75" customHeight="1" x14ac:dyDescent="0.25">
      <c r="A9" s="27">
        <v>7</v>
      </c>
      <c r="B9" s="27">
        <v>42131708</v>
      </c>
      <c r="C9" s="28">
        <v>191001023117</v>
      </c>
      <c r="D9" s="29" t="s">
        <v>90</v>
      </c>
      <c r="E9" s="31">
        <v>45</v>
      </c>
      <c r="F9" s="31">
        <v>0</v>
      </c>
      <c r="G9" s="59" t="s">
        <v>4</v>
      </c>
      <c r="H9" s="17"/>
      <c r="I9" s="16"/>
      <c r="J9" s="18"/>
      <c r="K9" s="19">
        <f t="shared" si="10"/>
        <v>0</v>
      </c>
      <c r="L9" s="20"/>
      <c r="M9" s="20">
        <f t="shared" si="11"/>
        <v>0</v>
      </c>
      <c r="N9" s="20">
        <f t="shared" si="12"/>
        <v>0</v>
      </c>
      <c r="O9" s="20">
        <f t="shared" si="13"/>
        <v>0</v>
      </c>
      <c r="P9" s="21"/>
      <c r="Q9" s="23"/>
      <c r="R9" s="23"/>
      <c r="S9" s="44" t="s">
        <v>4</v>
      </c>
      <c r="T9" s="36"/>
      <c r="U9" s="35"/>
      <c r="V9" s="37"/>
      <c r="W9" s="38">
        <f t="shared" si="14"/>
        <v>0</v>
      </c>
      <c r="X9" s="39"/>
      <c r="Y9" s="39">
        <f t="shared" si="15"/>
        <v>0</v>
      </c>
      <c r="Z9" s="39">
        <f t="shared" si="16"/>
        <v>0</v>
      </c>
      <c r="AA9" s="39">
        <f t="shared" si="17"/>
        <v>0</v>
      </c>
      <c r="AB9" s="56"/>
      <c r="AC9" s="42"/>
      <c r="AD9" s="42"/>
      <c r="AE9" s="16" t="s">
        <v>4</v>
      </c>
      <c r="AF9" s="17"/>
      <c r="AG9" s="16"/>
      <c r="AH9" s="18"/>
      <c r="AI9" s="19">
        <f t="shared" si="18"/>
        <v>0</v>
      </c>
      <c r="AJ9" s="20"/>
      <c r="AK9" s="20">
        <f t="shared" si="0"/>
        <v>0</v>
      </c>
      <c r="AL9" s="20">
        <f t="shared" si="1"/>
        <v>0</v>
      </c>
      <c r="AM9" s="20">
        <f t="shared" si="19"/>
        <v>0</v>
      </c>
      <c r="AN9" s="21"/>
      <c r="AO9" s="23"/>
      <c r="AP9" s="23"/>
      <c r="AQ9" s="35" t="s">
        <v>4</v>
      </c>
      <c r="AR9" s="36"/>
      <c r="AS9" s="35"/>
      <c r="AT9" s="37"/>
      <c r="AU9" s="38">
        <f t="shared" si="20"/>
        <v>0</v>
      </c>
      <c r="AV9" s="39"/>
      <c r="AW9" s="39">
        <f t="shared" si="2"/>
        <v>0</v>
      </c>
      <c r="AX9" s="39">
        <f t="shared" si="3"/>
        <v>0</v>
      </c>
      <c r="AY9" s="39">
        <f t="shared" si="4"/>
        <v>0</v>
      </c>
      <c r="AZ9" s="40"/>
      <c r="BA9" s="42"/>
      <c r="BB9" s="42"/>
      <c r="BC9" s="16"/>
      <c r="BD9" s="17"/>
      <c r="BE9" s="16"/>
      <c r="BF9" s="18"/>
      <c r="BG9" s="20">
        <f t="shared" si="21"/>
        <v>0</v>
      </c>
      <c r="BH9" s="20"/>
      <c r="BI9" s="20">
        <f t="shared" si="22"/>
        <v>0</v>
      </c>
      <c r="BJ9" s="20">
        <f t="shared" si="23"/>
        <v>0</v>
      </c>
      <c r="BK9" s="20">
        <f t="shared" si="24"/>
        <v>0</v>
      </c>
      <c r="BL9" s="21"/>
      <c r="BM9" s="23"/>
      <c r="BN9" s="23"/>
      <c r="BO9" s="35" t="s">
        <v>4</v>
      </c>
      <c r="BP9" s="36"/>
      <c r="BQ9" s="35"/>
      <c r="BR9" s="37"/>
      <c r="BS9" s="38">
        <f t="shared" si="25"/>
        <v>0</v>
      </c>
      <c r="BT9" s="39"/>
      <c r="BU9" s="39">
        <f t="shared" si="26"/>
        <v>0</v>
      </c>
      <c r="BV9" s="39">
        <f t="shared" si="27"/>
        <v>0</v>
      </c>
      <c r="BW9" s="39">
        <f t="shared" si="28"/>
        <v>0</v>
      </c>
      <c r="BX9" s="40"/>
      <c r="BY9" s="42"/>
      <c r="BZ9" s="42"/>
      <c r="CA9" s="16" t="s">
        <v>4</v>
      </c>
      <c r="CB9" s="17"/>
      <c r="CC9" s="16"/>
      <c r="CD9" s="18"/>
      <c r="CE9" s="19">
        <f t="shared" si="29"/>
        <v>0</v>
      </c>
      <c r="CF9" s="20"/>
      <c r="CG9" s="20">
        <f t="shared" si="30"/>
        <v>0</v>
      </c>
      <c r="CH9" s="20">
        <f t="shared" si="31"/>
        <v>0</v>
      </c>
      <c r="CI9" s="20">
        <f t="shared" si="32"/>
        <v>0</v>
      </c>
      <c r="CJ9" s="21"/>
      <c r="CK9" s="23"/>
      <c r="CL9" s="23"/>
      <c r="CM9" s="35"/>
      <c r="CN9" s="36"/>
      <c r="CO9" s="35"/>
      <c r="CP9" s="37"/>
      <c r="CQ9" s="38">
        <f t="shared" si="33"/>
        <v>0</v>
      </c>
      <c r="CR9" s="39"/>
      <c r="CS9" s="39">
        <f t="shared" si="34"/>
        <v>0</v>
      </c>
      <c r="CT9" s="39">
        <f t="shared" si="35"/>
        <v>0</v>
      </c>
      <c r="CU9" s="39">
        <f t="shared" si="36"/>
        <v>0</v>
      </c>
      <c r="CV9" s="40"/>
      <c r="CW9" s="42"/>
      <c r="CX9" s="42"/>
      <c r="CY9" s="16" t="s">
        <v>4</v>
      </c>
      <c r="CZ9" s="17"/>
      <c r="DA9" s="16"/>
      <c r="DB9" s="18"/>
      <c r="DC9" s="19">
        <f t="shared" si="37"/>
        <v>0</v>
      </c>
      <c r="DD9" s="20"/>
      <c r="DE9" s="20">
        <f t="shared" si="38"/>
        <v>0</v>
      </c>
      <c r="DF9" s="20">
        <f t="shared" si="39"/>
        <v>0</v>
      </c>
      <c r="DG9" s="20">
        <f t="shared" si="40"/>
        <v>0</v>
      </c>
      <c r="DH9" s="21"/>
      <c r="DI9" s="23"/>
      <c r="DJ9" s="23"/>
      <c r="DK9" s="35" t="s">
        <v>4</v>
      </c>
      <c r="DL9" s="36"/>
      <c r="DM9" s="35"/>
      <c r="DN9" s="37"/>
      <c r="DO9" s="38">
        <f t="shared" si="41"/>
        <v>0</v>
      </c>
      <c r="DP9" s="39"/>
      <c r="DQ9" s="39">
        <f t="shared" si="42"/>
        <v>0</v>
      </c>
      <c r="DR9" s="39">
        <f t="shared" si="43"/>
        <v>0</v>
      </c>
      <c r="DS9" s="39">
        <f t="shared" si="44"/>
        <v>0</v>
      </c>
      <c r="DT9" s="40"/>
      <c r="DU9" s="42"/>
      <c r="DV9" s="42"/>
      <c r="DW9" s="16" t="s">
        <v>4</v>
      </c>
      <c r="DX9" s="17"/>
      <c r="DY9" s="16"/>
      <c r="DZ9" s="18"/>
      <c r="EA9" s="19">
        <f t="shared" si="45"/>
        <v>0</v>
      </c>
      <c r="EB9" s="20"/>
      <c r="EC9" s="20">
        <f t="shared" si="46"/>
        <v>0</v>
      </c>
      <c r="ED9" s="20">
        <f t="shared" si="47"/>
        <v>0</v>
      </c>
      <c r="EE9" s="20">
        <f t="shared" si="48"/>
        <v>0</v>
      </c>
      <c r="EF9" s="21"/>
      <c r="EG9" s="23"/>
      <c r="EH9" s="23"/>
      <c r="EI9" s="35" t="s">
        <v>4</v>
      </c>
      <c r="EJ9" s="36"/>
      <c r="EK9" s="35"/>
      <c r="EL9" s="37"/>
      <c r="EM9" s="38">
        <f t="shared" si="49"/>
        <v>0</v>
      </c>
      <c r="EN9" s="39"/>
      <c r="EO9" s="39">
        <f t="shared" si="5"/>
        <v>0</v>
      </c>
      <c r="EP9" s="39">
        <f t="shared" si="6"/>
        <v>0</v>
      </c>
      <c r="EQ9" s="39">
        <f t="shared" si="50"/>
        <v>0</v>
      </c>
      <c r="ER9" s="40"/>
      <c r="ES9" s="42"/>
      <c r="ET9" s="42"/>
      <c r="EU9" s="16" t="s">
        <v>4</v>
      </c>
      <c r="EV9" s="17"/>
      <c r="EW9" s="16"/>
      <c r="EX9" s="18"/>
      <c r="EY9" s="19">
        <f t="shared" si="51"/>
        <v>0</v>
      </c>
      <c r="EZ9" s="20"/>
      <c r="FA9" s="20">
        <f t="shared" si="52"/>
        <v>0</v>
      </c>
      <c r="FB9" s="20">
        <f t="shared" si="53"/>
        <v>0</v>
      </c>
      <c r="FC9" s="20">
        <f t="shared" si="54"/>
        <v>0</v>
      </c>
      <c r="FD9" s="21"/>
      <c r="FE9" s="23"/>
      <c r="FF9" s="23"/>
      <c r="FG9" s="35" t="s">
        <v>4</v>
      </c>
      <c r="FH9" s="36"/>
      <c r="FI9" s="35"/>
      <c r="FJ9" s="37"/>
      <c r="FK9" s="38">
        <f t="shared" si="55"/>
        <v>0</v>
      </c>
      <c r="FL9" s="39"/>
      <c r="FM9" s="39">
        <f t="shared" si="7"/>
        <v>0</v>
      </c>
      <c r="FN9" s="39">
        <f t="shared" si="56"/>
        <v>0</v>
      </c>
      <c r="FO9" s="39">
        <f t="shared" si="57"/>
        <v>0</v>
      </c>
      <c r="FP9" s="40"/>
      <c r="FQ9" s="42"/>
      <c r="FR9" s="42"/>
      <c r="FS9" s="16" t="s">
        <v>4</v>
      </c>
      <c r="FT9" s="17"/>
      <c r="FU9" s="16"/>
      <c r="FV9" s="18"/>
      <c r="FW9" s="19">
        <f t="shared" si="58"/>
        <v>0</v>
      </c>
      <c r="FX9" s="20"/>
      <c r="FY9" s="20">
        <f t="shared" si="59"/>
        <v>0</v>
      </c>
      <c r="FZ9" s="20">
        <f t="shared" si="60"/>
        <v>0</v>
      </c>
      <c r="GA9" s="20">
        <f t="shared" si="61"/>
        <v>0</v>
      </c>
      <c r="GB9" s="21"/>
      <c r="GC9" s="23"/>
      <c r="GD9" s="23"/>
      <c r="GE9" s="35" t="s">
        <v>4</v>
      </c>
      <c r="GF9" s="36"/>
      <c r="GG9" s="35"/>
      <c r="GH9" s="37"/>
      <c r="GI9" s="38">
        <f t="shared" si="62"/>
        <v>0</v>
      </c>
      <c r="GJ9" s="39"/>
      <c r="GK9" s="39">
        <f t="shared" si="64"/>
        <v>0</v>
      </c>
      <c r="GL9" s="39">
        <f t="shared" si="65"/>
        <v>0</v>
      </c>
      <c r="GM9" s="39">
        <f t="shared" si="66"/>
        <v>0</v>
      </c>
      <c r="GN9" s="40"/>
      <c r="GO9" s="42"/>
      <c r="GP9" s="42"/>
      <c r="GQ9" s="16" t="s">
        <v>4</v>
      </c>
      <c r="GR9" s="17"/>
      <c r="GS9" s="16"/>
      <c r="GT9" s="18"/>
      <c r="GU9" s="19">
        <f t="shared" si="67"/>
        <v>0</v>
      </c>
      <c r="GV9" s="20"/>
      <c r="GW9" s="20">
        <f t="shared" si="68"/>
        <v>0</v>
      </c>
      <c r="GX9" s="20">
        <f t="shared" si="8"/>
        <v>0</v>
      </c>
      <c r="GY9" s="20">
        <f t="shared" si="9"/>
        <v>0</v>
      </c>
      <c r="GZ9" s="21"/>
      <c r="HA9" s="23"/>
      <c r="HB9" s="23"/>
      <c r="HC9" s="35" t="s">
        <v>4</v>
      </c>
      <c r="HD9" s="36"/>
      <c r="HE9" s="35"/>
      <c r="HF9" s="37"/>
      <c r="HG9" s="38">
        <f t="shared" si="69"/>
        <v>0</v>
      </c>
      <c r="HH9" s="39"/>
      <c r="HI9" s="39">
        <f t="shared" si="70"/>
        <v>0</v>
      </c>
      <c r="HJ9" s="39">
        <f t="shared" si="71"/>
        <v>0</v>
      </c>
      <c r="HK9" s="39">
        <f t="shared" si="72"/>
        <v>0</v>
      </c>
      <c r="HL9" s="40"/>
      <c r="HM9" s="42"/>
      <c r="HN9" s="42"/>
      <c r="HO9" s="26">
        <f t="shared" si="73"/>
        <v>0</v>
      </c>
      <c r="HP9" s="26">
        <f t="shared" si="74"/>
        <v>0</v>
      </c>
      <c r="HQ9" s="86">
        <f t="shared" si="75"/>
        <v>0</v>
      </c>
    </row>
    <row r="10" spans="1:226" ht="34.5" customHeight="1" x14ac:dyDescent="0.25">
      <c r="A10" s="27">
        <v>8</v>
      </c>
      <c r="B10" s="27">
        <v>42131708</v>
      </c>
      <c r="C10" s="28">
        <v>1910210100145</v>
      </c>
      <c r="D10" s="29" t="s">
        <v>91</v>
      </c>
      <c r="E10" s="31">
        <v>1800</v>
      </c>
      <c r="F10" s="31">
        <v>0</v>
      </c>
      <c r="G10" s="59" t="s">
        <v>94</v>
      </c>
      <c r="H10" s="17"/>
      <c r="I10" s="16"/>
      <c r="J10" s="18"/>
      <c r="K10" s="19">
        <f t="shared" si="10"/>
        <v>0</v>
      </c>
      <c r="L10" s="20"/>
      <c r="M10" s="20">
        <f t="shared" si="11"/>
        <v>0</v>
      </c>
      <c r="N10" s="20">
        <f t="shared" si="12"/>
        <v>0</v>
      </c>
      <c r="O10" s="20">
        <f t="shared" si="13"/>
        <v>0</v>
      </c>
      <c r="P10" s="21"/>
      <c r="Q10" s="23"/>
      <c r="R10" s="23"/>
      <c r="S10" s="44" t="s">
        <v>94</v>
      </c>
      <c r="T10" s="36"/>
      <c r="U10" s="35"/>
      <c r="V10" s="37"/>
      <c r="W10" s="38">
        <f t="shared" si="14"/>
        <v>0</v>
      </c>
      <c r="X10" s="39"/>
      <c r="Y10" s="39">
        <f t="shared" si="15"/>
        <v>0</v>
      </c>
      <c r="Z10" s="39">
        <f t="shared" si="16"/>
        <v>0</v>
      </c>
      <c r="AA10" s="39">
        <f t="shared" si="17"/>
        <v>0</v>
      </c>
      <c r="AB10" s="56"/>
      <c r="AC10" s="42"/>
      <c r="AD10" s="42"/>
      <c r="AE10" s="16" t="s">
        <v>94</v>
      </c>
      <c r="AF10" s="17"/>
      <c r="AG10" s="16"/>
      <c r="AH10" s="18"/>
      <c r="AI10" s="19">
        <f t="shared" si="18"/>
        <v>0</v>
      </c>
      <c r="AJ10" s="20"/>
      <c r="AK10" s="20">
        <f t="shared" si="0"/>
        <v>0</v>
      </c>
      <c r="AL10" s="20">
        <f t="shared" si="1"/>
        <v>0</v>
      </c>
      <c r="AM10" s="20">
        <f t="shared" si="19"/>
        <v>0</v>
      </c>
      <c r="AN10" s="21"/>
      <c r="AO10" s="23"/>
      <c r="AP10" s="23"/>
      <c r="AQ10" s="35" t="s">
        <v>94</v>
      </c>
      <c r="AR10" s="36"/>
      <c r="AS10" s="35"/>
      <c r="AT10" s="37"/>
      <c r="AU10" s="38">
        <f t="shared" si="20"/>
        <v>0</v>
      </c>
      <c r="AV10" s="39"/>
      <c r="AW10" s="39">
        <f t="shared" si="2"/>
        <v>0</v>
      </c>
      <c r="AX10" s="39">
        <f t="shared" si="3"/>
        <v>0</v>
      </c>
      <c r="AY10" s="39">
        <f t="shared" si="4"/>
        <v>0</v>
      </c>
      <c r="AZ10" s="40"/>
      <c r="BA10" s="42"/>
      <c r="BB10" s="42"/>
      <c r="BC10" s="16"/>
      <c r="BD10" s="17"/>
      <c r="BE10" s="16"/>
      <c r="BF10" s="18"/>
      <c r="BG10" s="20">
        <f t="shared" si="21"/>
        <v>0</v>
      </c>
      <c r="BH10" s="20"/>
      <c r="BI10" s="20">
        <f t="shared" si="22"/>
        <v>0</v>
      </c>
      <c r="BJ10" s="20">
        <f t="shared" si="23"/>
        <v>0</v>
      </c>
      <c r="BK10" s="20">
        <f t="shared" si="24"/>
        <v>0</v>
      </c>
      <c r="BL10" s="21"/>
      <c r="BM10" s="23"/>
      <c r="BN10" s="23"/>
      <c r="BO10" s="35" t="s">
        <v>94</v>
      </c>
      <c r="BP10" s="36"/>
      <c r="BQ10" s="35"/>
      <c r="BR10" s="37"/>
      <c r="BS10" s="38">
        <f t="shared" si="25"/>
        <v>0</v>
      </c>
      <c r="BT10" s="39"/>
      <c r="BU10" s="39">
        <f t="shared" si="26"/>
        <v>0</v>
      </c>
      <c r="BV10" s="39">
        <f t="shared" si="27"/>
        <v>0</v>
      </c>
      <c r="BW10" s="39">
        <f t="shared" si="28"/>
        <v>0</v>
      </c>
      <c r="BX10" s="40"/>
      <c r="BY10" s="42"/>
      <c r="BZ10" s="42"/>
      <c r="CA10" s="16" t="s">
        <v>94</v>
      </c>
      <c r="CB10" s="17"/>
      <c r="CC10" s="16"/>
      <c r="CD10" s="18"/>
      <c r="CE10" s="19">
        <f t="shared" si="29"/>
        <v>0</v>
      </c>
      <c r="CF10" s="20"/>
      <c r="CG10" s="20">
        <f t="shared" si="30"/>
        <v>0</v>
      </c>
      <c r="CH10" s="20">
        <f t="shared" si="31"/>
        <v>0</v>
      </c>
      <c r="CI10" s="20">
        <f t="shared" si="32"/>
        <v>0</v>
      </c>
      <c r="CJ10" s="21"/>
      <c r="CK10" s="23"/>
      <c r="CL10" s="23"/>
      <c r="CM10" s="35"/>
      <c r="CN10" s="36"/>
      <c r="CO10" s="35"/>
      <c r="CP10" s="37"/>
      <c r="CQ10" s="38">
        <f t="shared" si="33"/>
        <v>0</v>
      </c>
      <c r="CR10" s="39"/>
      <c r="CS10" s="39">
        <f t="shared" si="34"/>
        <v>0</v>
      </c>
      <c r="CT10" s="39">
        <f t="shared" si="35"/>
        <v>0</v>
      </c>
      <c r="CU10" s="39">
        <f t="shared" si="36"/>
        <v>0</v>
      </c>
      <c r="CV10" s="40"/>
      <c r="CW10" s="42"/>
      <c r="CX10" s="42"/>
      <c r="CY10" s="16" t="s">
        <v>94</v>
      </c>
      <c r="CZ10" s="17"/>
      <c r="DA10" s="16"/>
      <c r="DB10" s="18"/>
      <c r="DC10" s="19">
        <f t="shared" si="37"/>
        <v>0</v>
      </c>
      <c r="DD10" s="20"/>
      <c r="DE10" s="20">
        <f t="shared" si="38"/>
        <v>0</v>
      </c>
      <c r="DF10" s="20">
        <f t="shared" si="39"/>
        <v>0</v>
      </c>
      <c r="DG10" s="20">
        <f t="shared" si="40"/>
        <v>0</v>
      </c>
      <c r="DH10" s="21"/>
      <c r="DI10" s="23"/>
      <c r="DJ10" s="23"/>
      <c r="DK10" s="35" t="s">
        <v>94</v>
      </c>
      <c r="DL10" s="36" t="s">
        <v>94</v>
      </c>
      <c r="DM10" s="35" t="s">
        <v>177</v>
      </c>
      <c r="DN10" s="37">
        <v>26000</v>
      </c>
      <c r="DO10" s="38">
        <f t="shared" si="41"/>
        <v>4940</v>
      </c>
      <c r="DP10" s="39">
        <f t="shared" ref="DP10:DP46" si="76">+DO10+DN10</f>
        <v>30940</v>
      </c>
      <c r="DQ10" s="39">
        <f t="shared" si="42"/>
        <v>55692000</v>
      </c>
      <c r="DR10" s="39">
        <f t="shared" si="43"/>
        <v>0</v>
      </c>
      <c r="DS10" s="39">
        <f t="shared" si="44"/>
        <v>55692000</v>
      </c>
      <c r="DT10" s="40"/>
      <c r="DU10" s="42"/>
      <c r="DV10" s="42" t="s">
        <v>173</v>
      </c>
      <c r="DW10" s="16" t="s">
        <v>94</v>
      </c>
      <c r="DX10" s="17"/>
      <c r="DY10" s="16"/>
      <c r="DZ10" s="18"/>
      <c r="EA10" s="19">
        <f t="shared" si="45"/>
        <v>0</v>
      </c>
      <c r="EB10" s="20"/>
      <c r="EC10" s="20">
        <f t="shared" si="46"/>
        <v>0</v>
      </c>
      <c r="ED10" s="20">
        <f t="shared" si="47"/>
        <v>0</v>
      </c>
      <c r="EE10" s="20">
        <f t="shared" si="48"/>
        <v>0</v>
      </c>
      <c r="EF10" s="21"/>
      <c r="EG10" s="23"/>
      <c r="EH10" s="23"/>
      <c r="EI10" s="35" t="s">
        <v>94</v>
      </c>
      <c r="EJ10" s="36"/>
      <c r="EK10" s="35"/>
      <c r="EL10" s="37"/>
      <c r="EM10" s="38">
        <f t="shared" si="49"/>
        <v>0</v>
      </c>
      <c r="EN10" s="39"/>
      <c r="EO10" s="39">
        <f t="shared" si="5"/>
        <v>0</v>
      </c>
      <c r="EP10" s="39">
        <f t="shared" si="6"/>
        <v>0</v>
      </c>
      <c r="EQ10" s="39">
        <f t="shared" si="50"/>
        <v>0</v>
      </c>
      <c r="ER10" s="40"/>
      <c r="ES10" s="42"/>
      <c r="ET10" s="42"/>
      <c r="EU10" s="16" t="s">
        <v>94</v>
      </c>
      <c r="EV10" s="17"/>
      <c r="EW10" s="16"/>
      <c r="EX10" s="18"/>
      <c r="EY10" s="19">
        <f t="shared" si="51"/>
        <v>0</v>
      </c>
      <c r="EZ10" s="20"/>
      <c r="FA10" s="20">
        <f t="shared" si="52"/>
        <v>0</v>
      </c>
      <c r="FB10" s="20">
        <f t="shared" si="53"/>
        <v>0</v>
      </c>
      <c r="FC10" s="20">
        <f t="shared" si="54"/>
        <v>0</v>
      </c>
      <c r="FD10" s="21"/>
      <c r="FE10" s="23"/>
      <c r="FF10" s="23"/>
      <c r="FG10" s="35" t="s">
        <v>94</v>
      </c>
      <c r="FH10" s="36"/>
      <c r="FI10" s="35"/>
      <c r="FJ10" s="37"/>
      <c r="FK10" s="38">
        <f t="shared" si="55"/>
        <v>0</v>
      </c>
      <c r="FL10" s="39"/>
      <c r="FM10" s="39">
        <f t="shared" si="7"/>
        <v>0</v>
      </c>
      <c r="FN10" s="39">
        <f t="shared" si="56"/>
        <v>0</v>
      </c>
      <c r="FO10" s="39">
        <f t="shared" si="57"/>
        <v>0</v>
      </c>
      <c r="FP10" s="40"/>
      <c r="FQ10" s="42"/>
      <c r="FR10" s="42"/>
      <c r="FS10" s="16" t="s">
        <v>94</v>
      </c>
      <c r="FT10" s="17"/>
      <c r="FU10" s="16"/>
      <c r="FV10" s="18"/>
      <c r="FW10" s="19">
        <f t="shared" si="58"/>
        <v>0</v>
      </c>
      <c r="FX10" s="20"/>
      <c r="FY10" s="20">
        <f t="shared" si="59"/>
        <v>0</v>
      </c>
      <c r="FZ10" s="20">
        <f t="shared" si="60"/>
        <v>0</v>
      </c>
      <c r="GA10" s="20">
        <f t="shared" si="61"/>
        <v>0</v>
      </c>
      <c r="GB10" s="21"/>
      <c r="GC10" s="23"/>
      <c r="GD10" s="23"/>
      <c r="GE10" s="35" t="s">
        <v>94</v>
      </c>
      <c r="GF10" s="36"/>
      <c r="GG10" s="35"/>
      <c r="GH10" s="37"/>
      <c r="GI10" s="38">
        <f t="shared" si="62"/>
        <v>0</v>
      </c>
      <c r="GJ10" s="39"/>
      <c r="GK10" s="39">
        <f t="shared" si="64"/>
        <v>0</v>
      </c>
      <c r="GL10" s="39">
        <f t="shared" si="65"/>
        <v>0</v>
      </c>
      <c r="GM10" s="39">
        <f t="shared" si="66"/>
        <v>0</v>
      </c>
      <c r="GN10" s="40"/>
      <c r="GO10" s="42"/>
      <c r="GP10" s="42"/>
      <c r="GQ10" s="16" t="s">
        <v>94</v>
      </c>
      <c r="GR10" s="17"/>
      <c r="GS10" s="16"/>
      <c r="GT10" s="18"/>
      <c r="GU10" s="19">
        <f t="shared" si="67"/>
        <v>0</v>
      </c>
      <c r="GV10" s="20"/>
      <c r="GW10" s="20">
        <f t="shared" si="68"/>
        <v>0</v>
      </c>
      <c r="GX10" s="20">
        <f t="shared" si="8"/>
        <v>0</v>
      </c>
      <c r="GY10" s="20">
        <f t="shared" si="9"/>
        <v>0</v>
      </c>
      <c r="GZ10" s="21"/>
      <c r="HA10" s="23"/>
      <c r="HB10" s="23"/>
      <c r="HC10" s="35" t="s">
        <v>94</v>
      </c>
      <c r="HD10" s="36"/>
      <c r="HE10" s="35"/>
      <c r="HF10" s="37"/>
      <c r="HG10" s="38">
        <f t="shared" si="69"/>
        <v>0</v>
      </c>
      <c r="HH10" s="39"/>
      <c r="HI10" s="39">
        <f t="shared" si="70"/>
        <v>0</v>
      </c>
      <c r="HJ10" s="39">
        <f t="shared" si="71"/>
        <v>0</v>
      </c>
      <c r="HK10" s="39">
        <f t="shared" si="72"/>
        <v>0</v>
      </c>
      <c r="HL10" s="40"/>
      <c r="HM10" s="42"/>
      <c r="HN10" s="42"/>
      <c r="HO10" s="26">
        <f t="shared" si="73"/>
        <v>30940</v>
      </c>
      <c r="HP10" s="26" t="str">
        <f t="shared" si="74"/>
        <v xml:space="preserve">10. POLIFARMA S.A </v>
      </c>
      <c r="HQ10" s="86">
        <f t="shared" si="75"/>
        <v>55692000</v>
      </c>
    </row>
    <row r="11" spans="1:226" ht="45" customHeight="1" x14ac:dyDescent="0.25">
      <c r="A11" s="27">
        <v>9</v>
      </c>
      <c r="B11" s="27">
        <v>42131702</v>
      </c>
      <c r="C11" s="28">
        <v>1910200100001</v>
      </c>
      <c r="D11" s="29" t="s">
        <v>92</v>
      </c>
      <c r="E11" s="31">
        <v>22500</v>
      </c>
      <c r="F11" s="31">
        <v>6462</v>
      </c>
      <c r="G11" s="59" t="s">
        <v>4</v>
      </c>
      <c r="H11" s="17" t="s">
        <v>99</v>
      </c>
      <c r="I11" s="16" t="s">
        <v>100</v>
      </c>
      <c r="J11" s="18">
        <v>3187.5</v>
      </c>
      <c r="K11" s="19">
        <f t="shared" si="10"/>
        <v>605.625</v>
      </c>
      <c r="L11" s="20">
        <f t="shared" ref="L11:L68" si="77">J11+K11</f>
        <v>3793.125</v>
      </c>
      <c r="M11" s="20">
        <f t="shared" si="11"/>
        <v>85345312.5</v>
      </c>
      <c r="N11" s="20">
        <f t="shared" si="12"/>
        <v>24511173.75</v>
      </c>
      <c r="O11" s="20">
        <f t="shared" si="13"/>
        <v>109856486.25</v>
      </c>
      <c r="P11" s="21"/>
      <c r="Q11" s="23"/>
      <c r="R11" s="23" t="s">
        <v>105</v>
      </c>
      <c r="S11" s="44" t="s">
        <v>4</v>
      </c>
      <c r="T11" s="36" t="s">
        <v>106</v>
      </c>
      <c r="U11" s="35" t="s">
        <v>104</v>
      </c>
      <c r="V11" s="37">
        <v>2185</v>
      </c>
      <c r="W11" s="39">
        <f t="shared" si="14"/>
        <v>415.15</v>
      </c>
      <c r="X11" s="39">
        <f t="shared" ref="X11:X67" si="78">+W11+V11</f>
        <v>2600.15</v>
      </c>
      <c r="Y11" s="39">
        <f t="shared" si="15"/>
        <v>58503375</v>
      </c>
      <c r="Z11" s="39">
        <f t="shared" si="16"/>
        <v>16802169.300000001</v>
      </c>
      <c r="AA11" s="39">
        <f t="shared" si="17"/>
        <v>75305544.299999997</v>
      </c>
      <c r="AB11" s="56">
        <v>3</v>
      </c>
      <c r="AC11" s="42"/>
      <c r="AD11" s="42" t="s">
        <v>113</v>
      </c>
      <c r="AE11" s="16" t="s">
        <v>4</v>
      </c>
      <c r="AF11" s="17"/>
      <c r="AG11" s="16"/>
      <c r="AH11" s="18"/>
      <c r="AI11" s="19">
        <f t="shared" si="18"/>
        <v>0</v>
      </c>
      <c r="AJ11" s="20"/>
      <c r="AK11" s="20">
        <f t="shared" si="0"/>
        <v>0</v>
      </c>
      <c r="AL11" s="20">
        <f t="shared" si="1"/>
        <v>0</v>
      </c>
      <c r="AM11" s="20">
        <f t="shared" si="19"/>
        <v>0</v>
      </c>
      <c r="AN11" s="21"/>
      <c r="AO11" s="23"/>
      <c r="AP11" s="23"/>
      <c r="AQ11" s="35" t="s">
        <v>4</v>
      </c>
      <c r="AR11" s="36"/>
      <c r="AS11" s="35"/>
      <c r="AT11" s="37"/>
      <c r="AU11" s="38">
        <f t="shared" si="20"/>
        <v>0</v>
      </c>
      <c r="AV11" s="39"/>
      <c r="AW11" s="39">
        <f t="shared" si="2"/>
        <v>0</v>
      </c>
      <c r="AX11" s="39">
        <f t="shared" si="3"/>
        <v>0</v>
      </c>
      <c r="AY11" s="39">
        <f t="shared" si="4"/>
        <v>0</v>
      </c>
      <c r="AZ11" s="40"/>
      <c r="BA11" s="42"/>
      <c r="BB11" s="42"/>
      <c r="BC11" s="16"/>
      <c r="BD11" s="17"/>
      <c r="BE11" s="16"/>
      <c r="BF11" s="18"/>
      <c r="BG11" s="20">
        <f t="shared" si="21"/>
        <v>0</v>
      </c>
      <c r="BH11" s="20"/>
      <c r="BI11" s="20">
        <f t="shared" si="22"/>
        <v>0</v>
      </c>
      <c r="BJ11" s="20">
        <f t="shared" si="23"/>
        <v>0</v>
      </c>
      <c r="BK11" s="20">
        <f t="shared" si="24"/>
        <v>0</v>
      </c>
      <c r="BL11" s="21"/>
      <c r="BM11" s="23"/>
      <c r="BN11" s="23"/>
      <c r="BO11" s="35" t="s">
        <v>4</v>
      </c>
      <c r="BP11" s="36"/>
      <c r="BQ11" s="35"/>
      <c r="BR11" s="37"/>
      <c r="BS11" s="38">
        <f t="shared" si="25"/>
        <v>0</v>
      </c>
      <c r="BT11" s="39"/>
      <c r="BU11" s="39">
        <f t="shared" si="26"/>
        <v>0</v>
      </c>
      <c r="BV11" s="39">
        <f t="shared" si="27"/>
        <v>0</v>
      </c>
      <c r="BW11" s="39">
        <f t="shared" si="28"/>
        <v>0</v>
      </c>
      <c r="BX11" s="40"/>
      <c r="BY11" s="42"/>
      <c r="BZ11" s="42"/>
      <c r="CA11" s="16" t="s">
        <v>4</v>
      </c>
      <c r="CB11" s="17"/>
      <c r="CC11" s="16"/>
      <c r="CD11" s="18"/>
      <c r="CE11" s="19">
        <f t="shared" si="29"/>
        <v>0</v>
      </c>
      <c r="CF11" s="20"/>
      <c r="CG11" s="20">
        <f t="shared" si="30"/>
        <v>0</v>
      </c>
      <c r="CH11" s="20">
        <f t="shared" si="31"/>
        <v>0</v>
      </c>
      <c r="CI11" s="20">
        <f t="shared" si="32"/>
        <v>0</v>
      </c>
      <c r="CJ11" s="21"/>
      <c r="CK11" s="23"/>
      <c r="CL11" s="23"/>
      <c r="CM11" s="35"/>
      <c r="CN11" s="36"/>
      <c r="CO11" s="35"/>
      <c r="CP11" s="37">
        <v>2800</v>
      </c>
      <c r="CQ11" s="39">
        <f t="shared" si="33"/>
        <v>532</v>
      </c>
      <c r="CR11" s="39">
        <f t="shared" ref="CR11:CR29" si="79">+CQ11+CP11</f>
        <v>3332</v>
      </c>
      <c r="CS11" s="39">
        <f t="shared" si="34"/>
        <v>74970000</v>
      </c>
      <c r="CT11" s="39">
        <f t="shared" si="35"/>
        <v>21531384</v>
      </c>
      <c r="CU11" s="39">
        <f t="shared" si="36"/>
        <v>96501384</v>
      </c>
      <c r="CV11" s="40">
        <v>3</v>
      </c>
      <c r="CW11" s="42"/>
      <c r="CX11" s="42" t="s">
        <v>165</v>
      </c>
      <c r="CY11" s="16" t="s">
        <v>4</v>
      </c>
      <c r="CZ11" s="17"/>
      <c r="DA11" s="16"/>
      <c r="DB11" s="18"/>
      <c r="DC11" s="19">
        <f t="shared" si="37"/>
        <v>0</v>
      </c>
      <c r="DD11" s="20"/>
      <c r="DE11" s="20">
        <f t="shared" si="38"/>
        <v>0</v>
      </c>
      <c r="DF11" s="20">
        <f t="shared" si="39"/>
        <v>0</v>
      </c>
      <c r="DG11" s="20">
        <f t="shared" si="40"/>
        <v>0</v>
      </c>
      <c r="DH11" s="21"/>
      <c r="DI11" s="23"/>
      <c r="DJ11" s="23"/>
      <c r="DK11" s="35" t="s">
        <v>4</v>
      </c>
      <c r="DL11" s="36" t="s">
        <v>174</v>
      </c>
      <c r="DM11" s="35" t="s">
        <v>178</v>
      </c>
      <c r="DN11" s="37">
        <v>2440</v>
      </c>
      <c r="DO11" s="38">
        <f t="shared" si="41"/>
        <v>463.6</v>
      </c>
      <c r="DP11" s="39">
        <f t="shared" si="76"/>
        <v>2903.6</v>
      </c>
      <c r="DQ11" s="39">
        <f t="shared" si="42"/>
        <v>65331000</v>
      </c>
      <c r="DR11" s="39">
        <f t="shared" si="43"/>
        <v>18763063.199999999</v>
      </c>
      <c r="DS11" s="39">
        <f t="shared" si="44"/>
        <v>84094063.200000003</v>
      </c>
      <c r="DT11" s="40"/>
      <c r="DU11" s="42"/>
      <c r="DV11" s="42" t="s">
        <v>173</v>
      </c>
      <c r="DW11" s="16" t="s">
        <v>4</v>
      </c>
      <c r="DX11" s="17"/>
      <c r="DY11" s="16"/>
      <c r="DZ11" s="18"/>
      <c r="EA11" s="19">
        <f t="shared" si="45"/>
        <v>0</v>
      </c>
      <c r="EB11" s="20"/>
      <c r="EC11" s="20">
        <f t="shared" si="46"/>
        <v>0</v>
      </c>
      <c r="ED11" s="20">
        <f t="shared" si="47"/>
        <v>0</v>
      </c>
      <c r="EE11" s="20">
        <f t="shared" si="48"/>
        <v>0</v>
      </c>
      <c r="EF11" s="21"/>
      <c r="EG11" s="23"/>
      <c r="EH11" s="23"/>
      <c r="EI11" s="35" t="s">
        <v>4</v>
      </c>
      <c r="EJ11" s="36"/>
      <c r="EK11" s="35"/>
      <c r="EL11" s="37"/>
      <c r="EM11" s="38">
        <f t="shared" si="49"/>
        <v>0</v>
      </c>
      <c r="EN11" s="39"/>
      <c r="EO11" s="39">
        <f t="shared" si="5"/>
        <v>0</v>
      </c>
      <c r="EP11" s="39">
        <f t="shared" si="6"/>
        <v>0</v>
      </c>
      <c r="EQ11" s="39">
        <f t="shared" si="50"/>
        <v>0</v>
      </c>
      <c r="ER11" s="40"/>
      <c r="ES11" s="42"/>
      <c r="ET11" s="42"/>
      <c r="EU11" s="16" t="s">
        <v>4</v>
      </c>
      <c r="EV11" s="17"/>
      <c r="EW11" s="16"/>
      <c r="EX11" s="18"/>
      <c r="EY11" s="19">
        <f t="shared" si="51"/>
        <v>0</v>
      </c>
      <c r="EZ11" s="20"/>
      <c r="FA11" s="20">
        <f t="shared" si="52"/>
        <v>0</v>
      </c>
      <c r="FB11" s="20">
        <f t="shared" si="53"/>
        <v>0</v>
      </c>
      <c r="FC11" s="20">
        <f t="shared" si="54"/>
        <v>0</v>
      </c>
      <c r="FD11" s="21"/>
      <c r="FE11" s="23"/>
      <c r="FF11" s="23"/>
      <c r="FG11" s="35" t="s">
        <v>4</v>
      </c>
      <c r="FH11" s="36"/>
      <c r="FI11" s="35"/>
      <c r="FJ11" s="37"/>
      <c r="FK11" s="38">
        <f t="shared" si="55"/>
        <v>0</v>
      </c>
      <c r="FL11" s="39"/>
      <c r="FM11" s="39">
        <f t="shared" si="7"/>
        <v>0</v>
      </c>
      <c r="FN11" s="39">
        <f t="shared" si="56"/>
        <v>0</v>
      </c>
      <c r="FO11" s="39">
        <f t="shared" si="57"/>
        <v>0</v>
      </c>
      <c r="FP11" s="40"/>
      <c r="FQ11" s="42"/>
      <c r="FR11" s="42"/>
      <c r="FS11" s="16" t="s">
        <v>4</v>
      </c>
      <c r="FT11" s="17"/>
      <c r="FU11" s="16"/>
      <c r="FV11" s="18"/>
      <c r="FW11" s="19">
        <f t="shared" si="58"/>
        <v>0</v>
      </c>
      <c r="FX11" s="20"/>
      <c r="FY11" s="20">
        <f t="shared" si="59"/>
        <v>0</v>
      </c>
      <c r="FZ11" s="20">
        <f t="shared" si="60"/>
        <v>0</v>
      </c>
      <c r="GA11" s="20">
        <f t="shared" si="61"/>
        <v>0</v>
      </c>
      <c r="GB11" s="21"/>
      <c r="GC11" s="23"/>
      <c r="GD11" s="23"/>
      <c r="GE11" s="35" t="s">
        <v>4</v>
      </c>
      <c r="GF11" s="36"/>
      <c r="GG11" s="35"/>
      <c r="GH11" s="37"/>
      <c r="GI11" s="38">
        <f t="shared" si="62"/>
        <v>0</v>
      </c>
      <c r="GJ11" s="39"/>
      <c r="GK11" s="39">
        <f t="shared" si="64"/>
        <v>0</v>
      </c>
      <c r="GL11" s="39">
        <f t="shared" si="65"/>
        <v>0</v>
      </c>
      <c r="GM11" s="39">
        <f t="shared" si="66"/>
        <v>0</v>
      </c>
      <c r="GN11" s="40"/>
      <c r="GO11" s="42"/>
      <c r="GP11" s="42"/>
      <c r="GQ11" s="16" t="s">
        <v>4</v>
      </c>
      <c r="GR11" s="17">
        <v>1</v>
      </c>
      <c r="GS11" s="16" t="s">
        <v>207</v>
      </c>
      <c r="GT11" s="18">
        <v>3471.2999999999997</v>
      </c>
      <c r="GU11" s="19">
        <f t="shared" si="67"/>
        <v>659.54699999999991</v>
      </c>
      <c r="GV11" s="20">
        <f t="shared" ref="GV11:GV67" si="80">+GU11+GT11</f>
        <v>4130.8469999999998</v>
      </c>
      <c r="GW11" s="20">
        <f t="shared" si="68"/>
        <v>92944057.5</v>
      </c>
      <c r="GX11" s="20">
        <f t="shared" si="8"/>
        <v>26693533.313999999</v>
      </c>
      <c r="GY11" s="20">
        <f t="shared" si="9"/>
        <v>119637590.814</v>
      </c>
      <c r="GZ11" s="21"/>
      <c r="HA11" s="23"/>
      <c r="HB11" s="23" t="s">
        <v>211</v>
      </c>
      <c r="HC11" s="35" t="s">
        <v>4</v>
      </c>
      <c r="HD11" s="36"/>
      <c r="HE11" s="35"/>
      <c r="HF11" s="37"/>
      <c r="HG11" s="38">
        <f t="shared" si="69"/>
        <v>0</v>
      </c>
      <c r="HH11" s="39"/>
      <c r="HI11" s="39">
        <f t="shared" si="70"/>
        <v>0</v>
      </c>
      <c r="HJ11" s="39">
        <f t="shared" si="71"/>
        <v>0</v>
      </c>
      <c r="HK11" s="39">
        <f t="shared" si="72"/>
        <v>0</v>
      </c>
      <c r="HL11" s="40"/>
      <c r="HM11" s="42"/>
      <c r="HN11" s="42"/>
      <c r="HO11" s="26">
        <f t="shared" si="73"/>
        <v>2600.15</v>
      </c>
      <c r="HP11" s="26" t="str">
        <f t="shared" si="74"/>
        <v>2. BIOPLAST S.A</v>
      </c>
      <c r="HQ11" s="86">
        <f t="shared" si="75"/>
        <v>75305544.299999997</v>
      </c>
    </row>
    <row r="12" spans="1:226" ht="45.75" customHeight="1" x14ac:dyDescent="0.25">
      <c r="A12" s="27">
        <v>10</v>
      </c>
      <c r="B12" s="27">
        <v>42131702</v>
      </c>
      <c r="C12" s="28">
        <v>1910200100017</v>
      </c>
      <c r="D12" s="29" t="s">
        <v>27</v>
      </c>
      <c r="E12" s="31">
        <v>12600</v>
      </c>
      <c r="F12" s="31">
        <v>1710</v>
      </c>
      <c r="G12" s="59" t="s">
        <v>4</v>
      </c>
      <c r="H12" s="17" t="s">
        <v>99</v>
      </c>
      <c r="I12" s="16" t="s">
        <v>100</v>
      </c>
      <c r="J12" s="18">
        <v>2625</v>
      </c>
      <c r="K12" s="19">
        <f t="shared" si="10"/>
        <v>498.75</v>
      </c>
      <c r="L12" s="20">
        <f t="shared" si="77"/>
        <v>3123.75</v>
      </c>
      <c r="M12" s="20">
        <f t="shared" si="11"/>
        <v>39359250</v>
      </c>
      <c r="N12" s="20">
        <f t="shared" si="12"/>
        <v>5341612.5</v>
      </c>
      <c r="O12" s="20">
        <f t="shared" si="13"/>
        <v>44700862.5</v>
      </c>
      <c r="P12" s="21"/>
      <c r="Q12" s="23"/>
      <c r="R12" s="23" t="s">
        <v>105</v>
      </c>
      <c r="S12" s="44" t="s">
        <v>4</v>
      </c>
      <c r="T12" s="36"/>
      <c r="U12" s="35"/>
      <c r="V12" s="37"/>
      <c r="W12" s="39">
        <f t="shared" si="14"/>
        <v>0</v>
      </c>
      <c r="X12" s="39"/>
      <c r="Y12" s="39">
        <f t="shared" si="15"/>
        <v>0</v>
      </c>
      <c r="Z12" s="39">
        <f t="shared" si="16"/>
        <v>0</v>
      </c>
      <c r="AA12" s="39">
        <f t="shared" si="17"/>
        <v>0</v>
      </c>
      <c r="AB12" s="56"/>
      <c r="AC12" s="42"/>
      <c r="AD12" s="42"/>
      <c r="AE12" s="16" t="s">
        <v>4</v>
      </c>
      <c r="AF12" s="17"/>
      <c r="AG12" s="16"/>
      <c r="AH12" s="18"/>
      <c r="AI12" s="19">
        <f t="shared" si="18"/>
        <v>0</v>
      </c>
      <c r="AJ12" s="20"/>
      <c r="AK12" s="20">
        <f t="shared" si="0"/>
        <v>0</v>
      </c>
      <c r="AL12" s="20">
        <f t="shared" si="1"/>
        <v>0</v>
      </c>
      <c r="AM12" s="20">
        <f t="shared" si="19"/>
        <v>0</v>
      </c>
      <c r="AN12" s="21"/>
      <c r="AO12" s="23"/>
      <c r="AP12" s="23"/>
      <c r="AQ12" s="35" t="s">
        <v>4</v>
      </c>
      <c r="AR12" s="36"/>
      <c r="AS12" s="35"/>
      <c r="AT12" s="37"/>
      <c r="AU12" s="38">
        <f t="shared" si="20"/>
        <v>0</v>
      </c>
      <c r="AV12" s="39"/>
      <c r="AW12" s="39">
        <f t="shared" si="2"/>
        <v>0</v>
      </c>
      <c r="AX12" s="39">
        <f t="shared" si="3"/>
        <v>0</v>
      </c>
      <c r="AY12" s="39">
        <f t="shared" si="4"/>
        <v>0</v>
      </c>
      <c r="AZ12" s="40"/>
      <c r="BA12" s="42"/>
      <c r="BB12" s="42"/>
      <c r="BC12" s="16"/>
      <c r="BD12" s="17"/>
      <c r="BE12" s="16"/>
      <c r="BF12" s="18"/>
      <c r="BG12" s="20">
        <f t="shared" si="21"/>
        <v>0</v>
      </c>
      <c r="BH12" s="20"/>
      <c r="BI12" s="20">
        <f t="shared" si="22"/>
        <v>0</v>
      </c>
      <c r="BJ12" s="20">
        <f t="shared" si="23"/>
        <v>0</v>
      </c>
      <c r="BK12" s="20">
        <f t="shared" si="24"/>
        <v>0</v>
      </c>
      <c r="BL12" s="21"/>
      <c r="BM12" s="23"/>
      <c r="BN12" s="23"/>
      <c r="BO12" s="35" t="s">
        <v>4</v>
      </c>
      <c r="BP12" s="36" t="s">
        <v>150</v>
      </c>
      <c r="BQ12" s="35" t="s">
        <v>159</v>
      </c>
      <c r="BR12" s="37">
        <v>19700</v>
      </c>
      <c r="BS12" s="38">
        <f t="shared" si="25"/>
        <v>3743</v>
      </c>
      <c r="BT12" s="39">
        <f t="shared" ref="BT12:BT46" si="81">+BS12+BR12</f>
        <v>23443</v>
      </c>
      <c r="BU12" s="39">
        <f t="shared" si="26"/>
        <v>295381800</v>
      </c>
      <c r="BV12" s="39">
        <f t="shared" si="27"/>
        <v>40087530</v>
      </c>
      <c r="BW12" s="39">
        <f t="shared" si="28"/>
        <v>335469330</v>
      </c>
      <c r="BX12" s="40">
        <v>5</v>
      </c>
      <c r="BY12" s="42"/>
      <c r="BZ12" s="42" t="s">
        <v>149</v>
      </c>
      <c r="CA12" s="16" t="s">
        <v>4</v>
      </c>
      <c r="CB12" s="17"/>
      <c r="CC12" s="16"/>
      <c r="CD12" s="18"/>
      <c r="CE12" s="19">
        <f t="shared" si="29"/>
        <v>0</v>
      </c>
      <c r="CF12" s="20"/>
      <c r="CG12" s="20">
        <f t="shared" si="30"/>
        <v>0</v>
      </c>
      <c r="CH12" s="20">
        <f t="shared" si="31"/>
        <v>0</v>
      </c>
      <c r="CI12" s="20">
        <f t="shared" si="32"/>
        <v>0</v>
      </c>
      <c r="CJ12" s="21"/>
      <c r="CK12" s="23"/>
      <c r="CL12" s="23"/>
      <c r="CM12" s="35"/>
      <c r="CN12" s="36"/>
      <c r="CO12" s="35"/>
      <c r="CP12" s="37">
        <v>2800</v>
      </c>
      <c r="CQ12" s="39">
        <f t="shared" si="33"/>
        <v>532</v>
      </c>
      <c r="CR12" s="39">
        <f t="shared" si="79"/>
        <v>3332</v>
      </c>
      <c r="CS12" s="39">
        <f t="shared" si="34"/>
        <v>41983200</v>
      </c>
      <c r="CT12" s="39">
        <f t="shared" si="35"/>
        <v>5697720</v>
      </c>
      <c r="CU12" s="39">
        <f t="shared" si="36"/>
        <v>47680920</v>
      </c>
      <c r="CV12" s="40">
        <v>3</v>
      </c>
      <c r="CW12" s="42"/>
      <c r="CX12" s="42" t="s">
        <v>165</v>
      </c>
      <c r="CY12" s="16" t="s">
        <v>4</v>
      </c>
      <c r="CZ12" s="17"/>
      <c r="DA12" s="16"/>
      <c r="DB12" s="18"/>
      <c r="DC12" s="19">
        <f t="shared" si="37"/>
        <v>0</v>
      </c>
      <c r="DD12" s="20"/>
      <c r="DE12" s="20">
        <f t="shared" si="38"/>
        <v>0</v>
      </c>
      <c r="DF12" s="20">
        <f t="shared" si="39"/>
        <v>0</v>
      </c>
      <c r="DG12" s="20">
        <f t="shared" si="40"/>
        <v>0</v>
      </c>
      <c r="DH12" s="21"/>
      <c r="DI12" s="23"/>
      <c r="DJ12" s="23"/>
      <c r="DK12" s="35" t="s">
        <v>4</v>
      </c>
      <c r="DL12" s="36" t="s">
        <v>174</v>
      </c>
      <c r="DM12" s="35" t="s">
        <v>178</v>
      </c>
      <c r="DN12" s="37">
        <v>2650</v>
      </c>
      <c r="DO12" s="38">
        <f t="shared" si="41"/>
        <v>503.5</v>
      </c>
      <c r="DP12" s="39">
        <f t="shared" si="76"/>
        <v>3153.5</v>
      </c>
      <c r="DQ12" s="39">
        <f t="shared" si="42"/>
        <v>39734100</v>
      </c>
      <c r="DR12" s="39">
        <f t="shared" si="43"/>
        <v>5392485</v>
      </c>
      <c r="DS12" s="39">
        <f t="shared" si="44"/>
        <v>45126585</v>
      </c>
      <c r="DT12" s="40"/>
      <c r="DU12" s="42"/>
      <c r="DV12" s="42" t="s">
        <v>173</v>
      </c>
      <c r="DW12" s="16" t="s">
        <v>4</v>
      </c>
      <c r="DX12" s="17"/>
      <c r="DY12" s="16"/>
      <c r="DZ12" s="18"/>
      <c r="EA12" s="19">
        <f t="shared" si="45"/>
        <v>0</v>
      </c>
      <c r="EB12" s="20"/>
      <c r="EC12" s="20">
        <f t="shared" si="46"/>
        <v>0</v>
      </c>
      <c r="ED12" s="20">
        <f t="shared" si="47"/>
        <v>0</v>
      </c>
      <c r="EE12" s="20">
        <f t="shared" si="48"/>
        <v>0</v>
      </c>
      <c r="EF12" s="21"/>
      <c r="EG12" s="23"/>
      <c r="EH12" s="23"/>
      <c r="EI12" s="35" t="s">
        <v>4</v>
      </c>
      <c r="EJ12" s="36"/>
      <c r="EK12" s="35"/>
      <c r="EL12" s="37"/>
      <c r="EM12" s="38">
        <f t="shared" si="49"/>
        <v>0</v>
      </c>
      <c r="EN12" s="39"/>
      <c r="EO12" s="39">
        <f t="shared" si="5"/>
        <v>0</v>
      </c>
      <c r="EP12" s="39">
        <f t="shared" si="6"/>
        <v>0</v>
      </c>
      <c r="EQ12" s="39">
        <f t="shared" si="50"/>
        <v>0</v>
      </c>
      <c r="ER12" s="40"/>
      <c r="ES12" s="42"/>
      <c r="ET12" s="42"/>
      <c r="EU12" s="16" t="s">
        <v>4</v>
      </c>
      <c r="EV12" s="17"/>
      <c r="EW12" s="16"/>
      <c r="EX12" s="18"/>
      <c r="EY12" s="19">
        <f t="shared" si="51"/>
        <v>0</v>
      </c>
      <c r="EZ12" s="20"/>
      <c r="FA12" s="20">
        <f t="shared" si="52"/>
        <v>0</v>
      </c>
      <c r="FB12" s="20">
        <f t="shared" si="53"/>
        <v>0</v>
      </c>
      <c r="FC12" s="20">
        <f t="shared" si="54"/>
        <v>0</v>
      </c>
      <c r="FD12" s="21"/>
      <c r="FE12" s="23"/>
      <c r="FF12" s="23"/>
      <c r="FG12" s="35" t="s">
        <v>4</v>
      </c>
      <c r="FH12" s="36"/>
      <c r="FI12" s="35"/>
      <c r="FJ12" s="37"/>
      <c r="FK12" s="38">
        <f t="shared" si="55"/>
        <v>0</v>
      </c>
      <c r="FL12" s="39"/>
      <c r="FM12" s="39">
        <f t="shared" si="7"/>
        <v>0</v>
      </c>
      <c r="FN12" s="39">
        <f t="shared" si="56"/>
        <v>0</v>
      </c>
      <c r="FO12" s="39">
        <f t="shared" si="57"/>
        <v>0</v>
      </c>
      <c r="FP12" s="40"/>
      <c r="FQ12" s="42"/>
      <c r="FR12" s="42"/>
      <c r="FS12" s="16" t="s">
        <v>4</v>
      </c>
      <c r="FT12" s="17"/>
      <c r="FU12" s="16"/>
      <c r="FV12" s="18"/>
      <c r="FW12" s="19">
        <f t="shared" si="58"/>
        <v>0</v>
      </c>
      <c r="FX12" s="20"/>
      <c r="FY12" s="20">
        <f t="shared" si="59"/>
        <v>0</v>
      </c>
      <c r="FZ12" s="20">
        <f t="shared" si="60"/>
        <v>0</v>
      </c>
      <c r="GA12" s="20">
        <f t="shared" si="61"/>
        <v>0</v>
      </c>
      <c r="GB12" s="21"/>
      <c r="GC12" s="23"/>
      <c r="GD12" s="23"/>
      <c r="GE12" s="35" t="s">
        <v>4</v>
      </c>
      <c r="GF12" s="36"/>
      <c r="GG12" s="35"/>
      <c r="GH12" s="37"/>
      <c r="GI12" s="38">
        <f t="shared" si="62"/>
        <v>0</v>
      </c>
      <c r="GJ12" s="39"/>
      <c r="GK12" s="39">
        <f t="shared" si="64"/>
        <v>0</v>
      </c>
      <c r="GL12" s="39">
        <f t="shared" si="65"/>
        <v>0</v>
      </c>
      <c r="GM12" s="39">
        <f t="shared" si="66"/>
        <v>0</v>
      </c>
      <c r="GN12" s="40"/>
      <c r="GO12" s="42"/>
      <c r="GP12" s="42"/>
      <c r="GQ12" s="16" t="s">
        <v>4</v>
      </c>
      <c r="GR12" s="17"/>
      <c r="GS12" s="16"/>
      <c r="GT12" s="18"/>
      <c r="GU12" s="19">
        <f t="shared" si="67"/>
        <v>0</v>
      </c>
      <c r="GV12" s="20"/>
      <c r="GW12" s="20">
        <f t="shared" si="68"/>
        <v>0</v>
      </c>
      <c r="GX12" s="20">
        <f t="shared" si="8"/>
        <v>0</v>
      </c>
      <c r="GY12" s="20">
        <f t="shared" si="9"/>
        <v>0</v>
      </c>
      <c r="GZ12" s="21"/>
      <c r="HA12" s="23"/>
      <c r="HB12" s="23"/>
      <c r="HC12" s="35" t="s">
        <v>4</v>
      </c>
      <c r="HD12" s="36"/>
      <c r="HE12" s="35"/>
      <c r="HF12" s="37"/>
      <c r="HG12" s="38">
        <f t="shared" si="69"/>
        <v>0</v>
      </c>
      <c r="HH12" s="39"/>
      <c r="HI12" s="39">
        <f t="shared" si="70"/>
        <v>0</v>
      </c>
      <c r="HJ12" s="39">
        <f t="shared" si="71"/>
        <v>0</v>
      </c>
      <c r="HK12" s="39">
        <f t="shared" si="72"/>
        <v>0</v>
      </c>
      <c r="HL12" s="40"/>
      <c r="HM12" s="42"/>
      <c r="HN12" s="42"/>
      <c r="HO12" s="26">
        <f t="shared" si="73"/>
        <v>3123.75</v>
      </c>
      <c r="HP12" s="26" t="str">
        <f t="shared" si="74"/>
        <v>1. ARMEDICOS DE COLOMBIA</v>
      </c>
      <c r="HQ12" s="86">
        <f t="shared" si="75"/>
        <v>44700862.5</v>
      </c>
    </row>
    <row r="13" spans="1:226" ht="26.25" x14ac:dyDescent="0.25">
      <c r="A13" s="27">
        <v>11</v>
      </c>
      <c r="B13" s="27">
        <v>42131504</v>
      </c>
      <c r="C13" s="28">
        <v>1910200100002</v>
      </c>
      <c r="D13" s="30" t="s">
        <v>28</v>
      </c>
      <c r="E13" s="31">
        <v>10800</v>
      </c>
      <c r="F13" s="31">
        <v>1710</v>
      </c>
      <c r="G13" s="59" t="s">
        <v>4</v>
      </c>
      <c r="H13" s="17"/>
      <c r="I13" s="16"/>
      <c r="J13" s="18"/>
      <c r="K13" s="19">
        <f t="shared" si="10"/>
        <v>0</v>
      </c>
      <c r="L13" s="20"/>
      <c r="M13" s="20">
        <f t="shared" si="11"/>
        <v>0</v>
      </c>
      <c r="N13" s="20">
        <f t="shared" si="12"/>
        <v>0</v>
      </c>
      <c r="O13" s="20">
        <f t="shared" si="13"/>
        <v>0</v>
      </c>
      <c r="P13" s="21"/>
      <c r="Q13" s="23"/>
      <c r="R13" s="23"/>
      <c r="S13" s="44" t="s">
        <v>4</v>
      </c>
      <c r="T13" s="36"/>
      <c r="U13" s="35"/>
      <c r="V13" s="37"/>
      <c r="W13" s="39">
        <f t="shared" si="14"/>
        <v>0</v>
      </c>
      <c r="X13" s="39"/>
      <c r="Y13" s="39">
        <f t="shared" si="15"/>
        <v>0</v>
      </c>
      <c r="Z13" s="39">
        <f t="shared" si="16"/>
        <v>0</v>
      </c>
      <c r="AA13" s="39">
        <f t="shared" si="17"/>
        <v>0</v>
      </c>
      <c r="AB13" s="56"/>
      <c r="AC13" s="42"/>
      <c r="AD13" s="42"/>
      <c r="AE13" s="16" t="s">
        <v>4</v>
      </c>
      <c r="AF13" s="17"/>
      <c r="AG13" s="16"/>
      <c r="AH13" s="18"/>
      <c r="AI13" s="19">
        <f t="shared" si="18"/>
        <v>0</v>
      </c>
      <c r="AJ13" s="20"/>
      <c r="AK13" s="20">
        <f t="shared" si="0"/>
        <v>0</v>
      </c>
      <c r="AL13" s="20">
        <f t="shared" si="1"/>
        <v>0</v>
      </c>
      <c r="AM13" s="20">
        <f t="shared" si="19"/>
        <v>0</v>
      </c>
      <c r="AN13" s="21"/>
      <c r="AO13" s="23"/>
      <c r="AP13" s="23"/>
      <c r="AQ13" s="35" t="s">
        <v>4</v>
      </c>
      <c r="AR13" s="36"/>
      <c r="AS13" s="35"/>
      <c r="AT13" s="37"/>
      <c r="AU13" s="38">
        <f t="shared" si="20"/>
        <v>0</v>
      </c>
      <c r="AV13" s="39"/>
      <c r="AW13" s="39">
        <f t="shared" si="2"/>
        <v>0</v>
      </c>
      <c r="AX13" s="39">
        <f t="shared" si="3"/>
        <v>0</v>
      </c>
      <c r="AY13" s="39">
        <f t="shared" si="4"/>
        <v>0</v>
      </c>
      <c r="AZ13" s="40"/>
      <c r="BA13" s="42"/>
      <c r="BB13" s="42"/>
      <c r="BC13" s="16"/>
      <c r="BD13" s="17"/>
      <c r="BE13" s="16"/>
      <c r="BF13" s="18"/>
      <c r="BG13" s="20">
        <f t="shared" si="21"/>
        <v>0</v>
      </c>
      <c r="BH13" s="20"/>
      <c r="BI13" s="20">
        <f t="shared" si="22"/>
        <v>0</v>
      </c>
      <c r="BJ13" s="20">
        <f t="shared" si="23"/>
        <v>0</v>
      </c>
      <c r="BK13" s="20">
        <f t="shared" si="24"/>
        <v>0</v>
      </c>
      <c r="BL13" s="21"/>
      <c r="BM13" s="23"/>
      <c r="BN13" s="23"/>
      <c r="BO13" s="35" t="s">
        <v>4</v>
      </c>
      <c r="BP13" s="36" t="s">
        <v>151</v>
      </c>
      <c r="BQ13" s="35" t="s">
        <v>159</v>
      </c>
      <c r="BR13" s="37"/>
      <c r="BS13" s="38">
        <f t="shared" si="25"/>
        <v>0</v>
      </c>
      <c r="BT13" s="39"/>
      <c r="BU13" s="39">
        <f t="shared" si="26"/>
        <v>0</v>
      </c>
      <c r="BV13" s="39">
        <f t="shared" si="27"/>
        <v>0</v>
      </c>
      <c r="BW13" s="39">
        <f t="shared" si="28"/>
        <v>0</v>
      </c>
      <c r="BX13" s="40"/>
      <c r="BY13" s="42"/>
      <c r="BZ13" s="42"/>
      <c r="CA13" s="16" t="s">
        <v>4</v>
      </c>
      <c r="CB13" s="17"/>
      <c r="CC13" s="16"/>
      <c r="CD13" s="18"/>
      <c r="CE13" s="19">
        <f t="shared" si="29"/>
        <v>0</v>
      </c>
      <c r="CF13" s="20"/>
      <c r="CG13" s="20">
        <f t="shared" si="30"/>
        <v>0</v>
      </c>
      <c r="CH13" s="20">
        <f t="shared" si="31"/>
        <v>0</v>
      </c>
      <c r="CI13" s="20">
        <f t="shared" si="32"/>
        <v>0</v>
      </c>
      <c r="CJ13" s="21"/>
      <c r="CK13" s="23"/>
      <c r="CL13" s="23"/>
      <c r="CM13" s="35"/>
      <c r="CN13" s="36"/>
      <c r="CO13" s="35"/>
      <c r="CP13" s="37"/>
      <c r="CQ13" s="38">
        <f t="shared" si="33"/>
        <v>0</v>
      </c>
      <c r="CR13" s="39"/>
      <c r="CS13" s="39">
        <f t="shared" si="34"/>
        <v>0</v>
      </c>
      <c r="CT13" s="39">
        <f t="shared" si="35"/>
        <v>0</v>
      </c>
      <c r="CU13" s="39">
        <f t="shared" si="36"/>
        <v>0</v>
      </c>
      <c r="CV13" s="40"/>
      <c r="CW13" s="42"/>
      <c r="CX13" s="42"/>
      <c r="CY13" s="16" t="s">
        <v>4</v>
      </c>
      <c r="CZ13" s="17"/>
      <c r="DA13" s="16"/>
      <c r="DB13" s="18"/>
      <c r="DC13" s="19">
        <f t="shared" si="37"/>
        <v>0</v>
      </c>
      <c r="DD13" s="20"/>
      <c r="DE13" s="20">
        <f t="shared" si="38"/>
        <v>0</v>
      </c>
      <c r="DF13" s="20">
        <f t="shared" si="39"/>
        <v>0</v>
      </c>
      <c r="DG13" s="20">
        <f t="shared" si="40"/>
        <v>0</v>
      </c>
      <c r="DH13" s="21"/>
      <c r="DI13" s="23"/>
      <c r="DJ13" s="23"/>
      <c r="DK13" s="35" t="s">
        <v>4</v>
      </c>
      <c r="DL13" s="36" t="s">
        <v>4</v>
      </c>
      <c r="DM13" s="35" t="s">
        <v>179</v>
      </c>
      <c r="DN13" s="37">
        <v>12200</v>
      </c>
      <c r="DO13" s="38">
        <f t="shared" si="41"/>
        <v>2318</v>
      </c>
      <c r="DP13" s="39">
        <f t="shared" si="76"/>
        <v>14518</v>
      </c>
      <c r="DQ13" s="39">
        <f t="shared" si="42"/>
        <v>156794400</v>
      </c>
      <c r="DR13" s="39">
        <f t="shared" si="43"/>
        <v>24825780</v>
      </c>
      <c r="DS13" s="39">
        <f t="shared" si="44"/>
        <v>181620180</v>
      </c>
      <c r="DT13" s="40"/>
      <c r="DU13" s="42"/>
      <c r="DV13" s="42" t="s">
        <v>173</v>
      </c>
      <c r="DW13" s="16" t="s">
        <v>4</v>
      </c>
      <c r="DX13" s="17"/>
      <c r="DY13" s="16"/>
      <c r="DZ13" s="18"/>
      <c r="EA13" s="19">
        <f t="shared" si="45"/>
        <v>0</v>
      </c>
      <c r="EB13" s="20"/>
      <c r="EC13" s="20">
        <f t="shared" si="46"/>
        <v>0</v>
      </c>
      <c r="ED13" s="20">
        <f t="shared" si="47"/>
        <v>0</v>
      </c>
      <c r="EE13" s="20">
        <f t="shared" si="48"/>
        <v>0</v>
      </c>
      <c r="EF13" s="21"/>
      <c r="EG13" s="23"/>
      <c r="EH13" s="23"/>
      <c r="EI13" s="35" t="s">
        <v>4</v>
      </c>
      <c r="EJ13" s="36" t="s">
        <v>4</v>
      </c>
      <c r="EK13" s="35" t="s">
        <v>190</v>
      </c>
      <c r="EL13" s="37">
        <v>17000</v>
      </c>
      <c r="EM13" s="38">
        <f t="shared" si="49"/>
        <v>3230</v>
      </c>
      <c r="EN13" s="39">
        <f t="shared" ref="EN13:EN46" si="82">EL13+EM13</f>
        <v>20230</v>
      </c>
      <c r="EO13" s="39">
        <f t="shared" si="5"/>
        <v>218484000</v>
      </c>
      <c r="EP13" s="39">
        <f t="shared" si="6"/>
        <v>34593300</v>
      </c>
      <c r="EQ13" s="39">
        <f t="shared" si="50"/>
        <v>253077300</v>
      </c>
      <c r="ER13" s="40">
        <v>5</v>
      </c>
      <c r="ES13" s="42">
        <v>3</v>
      </c>
      <c r="ET13" s="42" t="s">
        <v>189</v>
      </c>
      <c r="EU13" s="16" t="s">
        <v>4</v>
      </c>
      <c r="EV13" s="17"/>
      <c r="EW13" s="16"/>
      <c r="EX13" s="18"/>
      <c r="EY13" s="19">
        <f t="shared" si="51"/>
        <v>0</v>
      </c>
      <c r="EZ13" s="20"/>
      <c r="FA13" s="20">
        <f t="shared" si="52"/>
        <v>0</v>
      </c>
      <c r="FB13" s="20">
        <f t="shared" si="53"/>
        <v>0</v>
      </c>
      <c r="FC13" s="20">
        <f t="shared" si="54"/>
        <v>0</v>
      </c>
      <c r="FD13" s="21"/>
      <c r="FE13" s="23"/>
      <c r="FF13" s="23"/>
      <c r="FG13" s="35" t="s">
        <v>4</v>
      </c>
      <c r="FH13" s="36"/>
      <c r="FI13" s="35"/>
      <c r="FJ13" s="37"/>
      <c r="FK13" s="38">
        <f t="shared" si="55"/>
        <v>0</v>
      </c>
      <c r="FL13" s="39"/>
      <c r="FM13" s="39">
        <f t="shared" si="7"/>
        <v>0</v>
      </c>
      <c r="FN13" s="39">
        <f t="shared" si="56"/>
        <v>0</v>
      </c>
      <c r="FO13" s="39">
        <f t="shared" si="57"/>
        <v>0</v>
      </c>
      <c r="FP13" s="40"/>
      <c r="FQ13" s="42"/>
      <c r="FR13" s="42"/>
      <c r="FS13" s="16" t="s">
        <v>4</v>
      </c>
      <c r="FT13" s="17"/>
      <c r="FU13" s="16"/>
      <c r="FV13" s="18"/>
      <c r="FW13" s="19">
        <f t="shared" si="58"/>
        <v>0</v>
      </c>
      <c r="FX13" s="20"/>
      <c r="FY13" s="20">
        <f t="shared" si="59"/>
        <v>0</v>
      </c>
      <c r="FZ13" s="20">
        <f t="shared" si="60"/>
        <v>0</v>
      </c>
      <c r="GA13" s="20">
        <f t="shared" si="61"/>
        <v>0</v>
      </c>
      <c r="GB13" s="21"/>
      <c r="GC13" s="23"/>
      <c r="GD13" s="23"/>
      <c r="GE13" s="35" t="s">
        <v>4</v>
      </c>
      <c r="GF13" s="36"/>
      <c r="GG13" s="35"/>
      <c r="GH13" s="37"/>
      <c r="GI13" s="38">
        <f t="shared" si="62"/>
        <v>0</v>
      </c>
      <c r="GJ13" s="39"/>
      <c r="GK13" s="39">
        <f t="shared" si="64"/>
        <v>0</v>
      </c>
      <c r="GL13" s="39">
        <f t="shared" si="65"/>
        <v>0</v>
      </c>
      <c r="GM13" s="39">
        <f t="shared" si="66"/>
        <v>0</v>
      </c>
      <c r="GN13" s="40"/>
      <c r="GO13" s="42"/>
      <c r="GP13" s="42"/>
      <c r="GQ13" s="16" t="s">
        <v>4</v>
      </c>
      <c r="GR13" s="17"/>
      <c r="GS13" s="16"/>
      <c r="GT13" s="18"/>
      <c r="GU13" s="19">
        <f t="shared" si="67"/>
        <v>0</v>
      </c>
      <c r="GV13" s="20"/>
      <c r="GW13" s="20">
        <f t="shared" si="68"/>
        <v>0</v>
      </c>
      <c r="GX13" s="20">
        <f t="shared" si="8"/>
        <v>0</v>
      </c>
      <c r="GY13" s="20">
        <f t="shared" si="9"/>
        <v>0</v>
      </c>
      <c r="GZ13" s="21"/>
      <c r="HA13" s="23"/>
      <c r="HB13" s="23"/>
      <c r="HC13" s="35" t="s">
        <v>4</v>
      </c>
      <c r="HD13" s="36"/>
      <c r="HE13" s="35"/>
      <c r="HF13" s="37"/>
      <c r="HG13" s="38">
        <f t="shared" si="69"/>
        <v>0</v>
      </c>
      <c r="HH13" s="39"/>
      <c r="HI13" s="39">
        <f t="shared" si="70"/>
        <v>0</v>
      </c>
      <c r="HJ13" s="39">
        <f t="shared" si="71"/>
        <v>0</v>
      </c>
      <c r="HK13" s="39">
        <f t="shared" si="72"/>
        <v>0</v>
      </c>
      <c r="HL13" s="40"/>
      <c r="HM13" s="42"/>
      <c r="HN13" s="42"/>
      <c r="HO13" s="26">
        <f t="shared" si="73"/>
        <v>14518</v>
      </c>
      <c r="HP13" s="26" t="str">
        <f t="shared" si="74"/>
        <v xml:space="preserve">10. POLIFARMA S.A </v>
      </c>
      <c r="HQ13" s="86">
        <f t="shared" si="75"/>
        <v>181620180</v>
      </c>
    </row>
    <row r="14" spans="1:226" s="55" customFormat="1" ht="21" customHeight="1" x14ac:dyDescent="0.25">
      <c r="A14" s="45">
        <v>12</v>
      </c>
      <c r="B14" s="104" t="s">
        <v>93</v>
      </c>
      <c r="C14" s="105"/>
      <c r="D14" s="106"/>
      <c r="E14" s="46"/>
      <c r="F14" s="46"/>
      <c r="G14" s="45" t="s">
        <v>4</v>
      </c>
      <c r="H14" s="47"/>
      <c r="I14" s="48"/>
      <c r="J14" s="49"/>
      <c r="K14" s="50"/>
      <c r="L14" s="51"/>
      <c r="M14" s="51">
        <v>0</v>
      </c>
      <c r="N14" s="51">
        <v>0</v>
      </c>
      <c r="O14" s="51">
        <v>0</v>
      </c>
      <c r="P14" s="52"/>
      <c r="Q14" s="53"/>
      <c r="R14" s="53"/>
      <c r="S14" s="54"/>
      <c r="T14" s="47"/>
      <c r="U14" s="48"/>
      <c r="V14" s="49"/>
      <c r="W14" s="51">
        <f t="shared" si="14"/>
        <v>0</v>
      </c>
      <c r="X14" s="51"/>
      <c r="Y14" s="51">
        <f t="shared" si="15"/>
        <v>0</v>
      </c>
      <c r="Z14" s="51">
        <f t="shared" si="16"/>
        <v>0</v>
      </c>
      <c r="AA14" s="51">
        <f t="shared" si="17"/>
        <v>0</v>
      </c>
      <c r="AB14" s="58"/>
      <c r="AC14" s="53"/>
      <c r="AD14" s="53"/>
      <c r="AE14" s="48" t="s">
        <v>4</v>
      </c>
      <c r="AF14" s="47"/>
      <c r="AG14" s="48"/>
      <c r="AH14" s="49"/>
      <c r="AI14" s="50"/>
      <c r="AJ14" s="51"/>
      <c r="AK14" s="51">
        <f t="shared" si="0"/>
        <v>0</v>
      </c>
      <c r="AL14" s="51">
        <f t="shared" si="1"/>
        <v>0</v>
      </c>
      <c r="AM14" s="51">
        <f t="shared" si="19"/>
        <v>0</v>
      </c>
      <c r="AN14" s="52"/>
      <c r="AO14" s="53"/>
      <c r="AP14" s="53"/>
      <c r="AQ14" s="48" t="s">
        <v>4</v>
      </c>
      <c r="AR14" s="47"/>
      <c r="AS14" s="48"/>
      <c r="AT14" s="49"/>
      <c r="AU14" s="50">
        <f t="shared" si="20"/>
        <v>0</v>
      </c>
      <c r="AV14" s="51"/>
      <c r="AW14" s="51">
        <f t="shared" si="2"/>
        <v>0</v>
      </c>
      <c r="AX14" s="51">
        <f t="shared" si="3"/>
        <v>0</v>
      </c>
      <c r="AY14" s="51">
        <f t="shared" si="4"/>
        <v>0</v>
      </c>
      <c r="AZ14" s="52"/>
      <c r="BA14" s="53"/>
      <c r="BB14" s="53"/>
      <c r="BC14" s="48"/>
      <c r="BD14" s="47"/>
      <c r="BE14" s="48"/>
      <c r="BF14" s="49"/>
      <c r="BG14" s="51">
        <f t="shared" si="21"/>
        <v>0</v>
      </c>
      <c r="BH14" s="51"/>
      <c r="BI14" s="51">
        <f t="shared" si="22"/>
        <v>0</v>
      </c>
      <c r="BJ14" s="51">
        <f t="shared" si="23"/>
        <v>0</v>
      </c>
      <c r="BK14" s="51">
        <f t="shared" si="24"/>
        <v>0</v>
      </c>
      <c r="BL14" s="52"/>
      <c r="BM14" s="53"/>
      <c r="BN14" s="53"/>
      <c r="BO14" s="48" t="s">
        <v>4</v>
      </c>
      <c r="BP14" s="47"/>
      <c r="BQ14" s="48" t="s">
        <v>160</v>
      </c>
      <c r="BR14" s="49"/>
      <c r="BS14" s="50">
        <f t="shared" si="25"/>
        <v>0</v>
      </c>
      <c r="BT14" s="51"/>
      <c r="BU14" s="51">
        <f t="shared" si="26"/>
        <v>0</v>
      </c>
      <c r="BV14" s="51">
        <f t="shared" si="27"/>
        <v>0</v>
      </c>
      <c r="BW14" s="51">
        <f t="shared" si="28"/>
        <v>0</v>
      </c>
      <c r="BX14" s="52"/>
      <c r="BY14" s="53"/>
      <c r="BZ14" s="53"/>
      <c r="CA14" s="48"/>
      <c r="CB14" s="47"/>
      <c r="CC14" s="48"/>
      <c r="CD14" s="49"/>
      <c r="CE14" s="50">
        <f t="shared" si="29"/>
        <v>0</v>
      </c>
      <c r="CF14" s="51"/>
      <c r="CG14" s="51">
        <f t="shared" si="30"/>
        <v>0</v>
      </c>
      <c r="CH14" s="51">
        <f t="shared" si="31"/>
        <v>0</v>
      </c>
      <c r="CI14" s="51">
        <f t="shared" si="32"/>
        <v>0</v>
      </c>
      <c r="CJ14" s="52"/>
      <c r="CK14" s="53"/>
      <c r="CL14" s="53"/>
      <c r="CM14" s="48"/>
      <c r="CN14" s="47"/>
      <c r="CO14" s="48"/>
      <c r="CP14" s="49"/>
      <c r="CQ14" s="50">
        <f t="shared" si="33"/>
        <v>0</v>
      </c>
      <c r="CR14" s="51"/>
      <c r="CS14" s="51">
        <f t="shared" si="34"/>
        <v>0</v>
      </c>
      <c r="CT14" s="51">
        <f t="shared" si="35"/>
        <v>0</v>
      </c>
      <c r="CU14" s="51">
        <f t="shared" si="36"/>
        <v>0</v>
      </c>
      <c r="CV14" s="52"/>
      <c r="CW14" s="53"/>
      <c r="CX14" s="53"/>
      <c r="CY14" s="48"/>
      <c r="CZ14" s="47"/>
      <c r="DA14" s="48"/>
      <c r="DB14" s="49"/>
      <c r="DC14" s="50">
        <f t="shared" si="37"/>
        <v>0</v>
      </c>
      <c r="DD14" s="51"/>
      <c r="DE14" s="51">
        <f t="shared" si="38"/>
        <v>0</v>
      </c>
      <c r="DF14" s="51">
        <f t="shared" si="39"/>
        <v>0</v>
      </c>
      <c r="DG14" s="51">
        <f t="shared" si="40"/>
        <v>0</v>
      </c>
      <c r="DH14" s="52"/>
      <c r="DI14" s="53"/>
      <c r="DJ14" s="53"/>
      <c r="DK14" s="48" t="s">
        <v>4</v>
      </c>
      <c r="DL14" s="47"/>
      <c r="DM14" s="48"/>
      <c r="DN14" s="49"/>
      <c r="DO14" s="50">
        <f t="shared" si="41"/>
        <v>0</v>
      </c>
      <c r="DP14" s="51"/>
      <c r="DQ14" s="51">
        <f t="shared" si="42"/>
        <v>0</v>
      </c>
      <c r="DR14" s="51">
        <f t="shared" si="43"/>
        <v>0</v>
      </c>
      <c r="DS14" s="51">
        <f t="shared" si="44"/>
        <v>0</v>
      </c>
      <c r="DT14" s="52"/>
      <c r="DU14" s="53"/>
      <c r="DV14" s="53"/>
      <c r="DW14" s="48"/>
      <c r="DX14" s="47"/>
      <c r="DY14" s="48"/>
      <c r="DZ14" s="49"/>
      <c r="EA14" s="50">
        <f t="shared" si="45"/>
        <v>0</v>
      </c>
      <c r="EB14" s="51"/>
      <c r="EC14" s="51">
        <f t="shared" si="46"/>
        <v>0</v>
      </c>
      <c r="ED14" s="51">
        <f t="shared" si="47"/>
        <v>0</v>
      </c>
      <c r="EE14" s="51">
        <f t="shared" si="48"/>
        <v>0</v>
      </c>
      <c r="EF14" s="52"/>
      <c r="EG14" s="53"/>
      <c r="EH14" s="53"/>
      <c r="EI14" s="48"/>
      <c r="EJ14" s="47"/>
      <c r="EK14" s="48"/>
      <c r="EL14" s="49"/>
      <c r="EM14" s="50">
        <f t="shared" si="49"/>
        <v>0</v>
      </c>
      <c r="EN14" s="51"/>
      <c r="EO14" s="51">
        <f t="shared" si="5"/>
        <v>0</v>
      </c>
      <c r="EP14" s="51">
        <f t="shared" si="6"/>
        <v>0</v>
      </c>
      <c r="EQ14" s="51">
        <f t="shared" si="50"/>
        <v>0</v>
      </c>
      <c r="ER14" s="52"/>
      <c r="ES14" s="53"/>
      <c r="ET14" s="53"/>
      <c r="EU14" s="48" t="s">
        <v>4</v>
      </c>
      <c r="EV14" s="47"/>
      <c r="EW14" s="48"/>
      <c r="EX14" s="49"/>
      <c r="EY14" s="50">
        <f t="shared" si="51"/>
        <v>0</v>
      </c>
      <c r="EZ14" s="51"/>
      <c r="FA14" s="51">
        <f t="shared" si="52"/>
        <v>0</v>
      </c>
      <c r="FB14" s="51">
        <f t="shared" si="53"/>
        <v>0</v>
      </c>
      <c r="FC14" s="51">
        <f t="shared" si="54"/>
        <v>0</v>
      </c>
      <c r="FD14" s="52"/>
      <c r="FE14" s="53"/>
      <c r="FF14" s="53"/>
      <c r="FG14" s="48"/>
      <c r="FH14" s="47"/>
      <c r="FI14" s="48"/>
      <c r="FJ14" s="49"/>
      <c r="FK14" s="50">
        <f t="shared" si="55"/>
        <v>0</v>
      </c>
      <c r="FL14" s="51"/>
      <c r="FM14" s="51">
        <f t="shared" si="7"/>
        <v>0</v>
      </c>
      <c r="FN14" s="51">
        <f t="shared" si="56"/>
        <v>0</v>
      </c>
      <c r="FO14" s="51">
        <f t="shared" si="57"/>
        <v>0</v>
      </c>
      <c r="FP14" s="52"/>
      <c r="FQ14" s="53"/>
      <c r="FR14" s="53"/>
      <c r="FS14" s="48" t="s">
        <v>4</v>
      </c>
      <c r="FT14" s="47"/>
      <c r="FU14" s="48"/>
      <c r="FV14" s="49"/>
      <c r="FW14" s="50">
        <f t="shared" si="58"/>
        <v>0</v>
      </c>
      <c r="FX14" s="51"/>
      <c r="FY14" s="51">
        <f t="shared" si="59"/>
        <v>0</v>
      </c>
      <c r="FZ14" s="51">
        <f t="shared" si="60"/>
        <v>0</v>
      </c>
      <c r="GA14" s="51">
        <f t="shared" si="61"/>
        <v>0</v>
      </c>
      <c r="GB14" s="52"/>
      <c r="GC14" s="53"/>
      <c r="GD14" s="53"/>
      <c r="GE14" s="48" t="s">
        <v>4</v>
      </c>
      <c r="GF14" s="47"/>
      <c r="GG14" s="48"/>
      <c r="GH14" s="49"/>
      <c r="GI14" s="50">
        <f t="shared" si="62"/>
        <v>0</v>
      </c>
      <c r="GJ14" s="51"/>
      <c r="GK14" s="51">
        <f t="shared" si="64"/>
        <v>0</v>
      </c>
      <c r="GL14" s="51">
        <f t="shared" si="65"/>
        <v>0</v>
      </c>
      <c r="GM14" s="51">
        <f t="shared" si="66"/>
        <v>0</v>
      </c>
      <c r="GN14" s="52"/>
      <c r="GO14" s="53"/>
      <c r="GP14" s="53"/>
      <c r="GQ14" s="48" t="s">
        <v>4</v>
      </c>
      <c r="GR14" s="47"/>
      <c r="GS14" s="48"/>
      <c r="GT14" s="49"/>
      <c r="GU14" s="50"/>
      <c r="GV14" s="51"/>
      <c r="GW14" s="51">
        <f t="shared" si="68"/>
        <v>0</v>
      </c>
      <c r="GX14" s="51">
        <f t="shared" si="8"/>
        <v>0</v>
      </c>
      <c r="GY14" s="51">
        <f t="shared" si="9"/>
        <v>0</v>
      </c>
      <c r="GZ14" s="52"/>
      <c r="HA14" s="53"/>
      <c r="HB14" s="53"/>
      <c r="HC14" s="48"/>
      <c r="HD14" s="47"/>
      <c r="HE14" s="48"/>
      <c r="HF14" s="49"/>
      <c r="HG14" s="50">
        <f t="shared" si="69"/>
        <v>0</v>
      </c>
      <c r="HH14" s="51"/>
      <c r="HI14" s="51">
        <f t="shared" si="70"/>
        <v>0</v>
      </c>
      <c r="HJ14" s="51">
        <f t="shared" si="71"/>
        <v>0</v>
      </c>
      <c r="HK14" s="51">
        <f t="shared" si="72"/>
        <v>0</v>
      </c>
      <c r="HL14" s="52"/>
      <c r="HM14" s="53"/>
      <c r="HN14" s="53"/>
      <c r="HO14" s="26">
        <f t="shared" si="73"/>
        <v>0</v>
      </c>
      <c r="HP14" s="26">
        <f t="shared" si="74"/>
        <v>0</v>
      </c>
      <c r="HQ14" s="86">
        <f t="shared" si="75"/>
        <v>0</v>
      </c>
    </row>
    <row r="15" spans="1:226" ht="106.5" customHeight="1" x14ac:dyDescent="0.25">
      <c r="A15" s="27">
        <v>13</v>
      </c>
      <c r="B15" s="27">
        <v>42131708</v>
      </c>
      <c r="C15" s="28">
        <v>1910200100019</v>
      </c>
      <c r="D15" s="29" t="s">
        <v>29</v>
      </c>
      <c r="E15" s="31">
        <v>180</v>
      </c>
      <c r="F15" s="31">
        <v>45</v>
      </c>
      <c r="G15" s="59" t="s">
        <v>94</v>
      </c>
      <c r="H15" s="17"/>
      <c r="I15" s="16"/>
      <c r="J15" s="18"/>
      <c r="K15" s="19">
        <f t="shared" si="10"/>
        <v>0</v>
      </c>
      <c r="L15" s="20"/>
      <c r="M15" s="20">
        <f t="shared" si="11"/>
        <v>0</v>
      </c>
      <c r="N15" s="20">
        <f t="shared" si="12"/>
        <v>0</v>
      </c>
      <c r="O15" s="20">
        <f t="shared" si="13"/>
        <v>0</v>
      </c>
      <c r="P15" s="21"/>
      <c r="Q15" s="23"/>
      <c r="R15" s="23"/>
      <c r="S15" s="44" t="s">
        <v>94</v>
      </c>
      <c r="T15" s="36"/>
      <c r="U15" s="35"/>
      <c r="V15" s="37"/>
      <c r="W15" s="39">
        <f t="shared" si="14"/>
        <v>0</v>
      </c>
      <c r="X15" s="39"/>
      <c r="Y15" s="39">
        <f t="shared" si="15"/>
        <v>0</v>
      </c>
      <c r="Z15" s="39">
        <f t="shared" si="16"/>
        <v>0</v>
      </c>
      <c r="AA15" s="39">
        <f t="shared" si="17"/>
        <v>0</v>
      </c>
      <c r="AB15" s="56"/>
      <c r="AC15" s="42"/>
      <c r="AD15" s="42"/>
      <c r="AE15" s="16" t="s">
        <v>94</v>
      </c>
      <c r="AF15" s="17"/>
      <c r="AG15" s="16"/>
      <c r="AH15" s="18"/>
      <c r="AI15" s="19">
        <f t="shared" si="18"/>
        <v>0</v>
      </c>
      <c r="AJ15" s="20"/>
      <c r="AK15" s="20">
        <f t="shared" si="0"/>
        <v>0</v>
      </c>
      <c r="AL15" s="20">
        <f t="shared" si="1"/>
        <v>0</v>
      </c>
      <c r="AM15" s="20">
        <f t="shared" si="19"/>
        <v>0</v>
      </c>
      <c r="AN15" s="21"/>
      <c r="AO15" s="23"/>
      <c r="AP15" s="23"/>
      <c r="AQ15" s="35" t="s">
        <v>94</v>
      </c>
      <c r="AR15" s="36"/>
      <c r="AS15" s="35"/>
      <c r="AT15" s="37"/>
      <c r="AU15" s="38">
        <f t="shared" si="20"/>
        <v>0</v>
      </c>
      <c r="AV15" s="39"/>
      <c r="AW15" s="39">
        <f t="shared" si="2"/>
        <v>0</v>
      </c>
      <c r="AX15" s="39">
        <f t="shared" si="3"/>
        <v>0</v>
      </c>
      <c r="AY15" s="39">
        <f t="shared" si="4"/>
        <v>0</v>
      </c>
      <c r="AZ15" s="40"/>
      <c r="BA15" s="42"/>
      <c r="BB15" s="42"/>
      <c r="BC15" s="16"/>
      <c r="BD15" s="17"/>
      <c r="BE15" s="16"/>
      <c r="BF15" s="18"/>
      <c r="BG15" s="20">
        <f t="shared" si="21"/>
        <v>0</v>
      </c>
      <c r="BH15" s="20"/>
      <c r="BI15" s="20">
        <f t="shared" si="22"/>
        <v>0</v>
      </c>
      <c r="BJ15" s="20">
        <f t="shared" si="23"/>
        <v>0</v>
      </c>
      <c r="BK15" s="20">
        <f t="shared" si="24"/>
        <v>0</v>
      </c>
      <c r="BL15" s="21"/>
      <c r="BM15" s="23"/>
      <c r="BN15" s="23"/>
      <c r="BO15" s="35" t="s">
        <v>94</v>
      </c>
      <c r="BP15" s="36" t="s">
        <v>152</v>
      </c>
      <c r="BQ15" s="35" t="s">
        <v>159</v>
      </c>
      <c r="BR15" s="37">
        <v>162975</v>
      </c>
      <c r="BS15" s="38">
        <f t="shared" si="25"/>
        <v>30965.25</v>
      </c>
      <c r="BT15" s="39">
        <f t="shared" si="81"/>
        <v>193940.25</v>
      </c>
      <c r="BU15" s="39">
        <f t="shared" si="26"/>
        <v>34909245</v>
      </c>
      <c r="BV15" s="39">
        <f t="shared" si="27"/>
        <v>8727311.25</v>
      </c>
      <c r="BW15" s="39">
        <f t="shared" si="28"/>
        <v>43636556.25</v>
      </c>
      <c r="BX15" s="40">
        <v>5</v>
      </c>
      <c r="BY15" s="42"/>
      <c r="BZ15" s="42" t="s">
        <v>149</v>
      </c>
      <c r="CA15" s="16" t="s">
        <v>94</v>
      </c>
      <c r="CB15" s="17"/>
      <c r="CC15" s="16"/>
      <c r="CD15" s="18"/>
      <c r="CE15" s="19">
        <f t="shared" si="29"/>
        <v>0</v>
      </c>
      <c r="CF15" s="20"/>
      <c r="CG15" s="20">
        <f t="shared" si="30"/>
        <v>0</v>
      </c>
      <c r="CH15" s="20">
        <f t="shared" si="31"/>
        <v>0</v>
      </c>
      <c r="CI15" s="20">
        <f t="shared" si="32"/>
        <v>0</v>
      </c>
      <c r="CJ15" s="21"/>
      <c r="CK15" s="23"/>
      <c r="CL15" s="23"/>
      <c r="CM15" s="35"/>
      <c r="CN15" s="36"/>
      <c r="CO15" s="35"/>
      <c r="CP15" s="37"/>
      <c r="CQ15" s="38">
        <f t="shared" si="33"/>
        <v>0</v>
      </c>
      <c r="CR15" s="39"/>
      <c r="CS15" s="39">
        <f t="shared" si="34"/>
        <v>0</v>
      </c>
      <c r="CT15" s="39">
        <f t="shared" si="35"/>
        <v>0</v>
      </c>
      <c r="CU15" s="39">
        <f t="shared" si="36"/>
        <v>0</v>
      </c>
      <c r="CV15" s="40"/>
      <c r="CW15" s="42"/>
      <c r="CX15" s="42"/>
      <c r="CY15" s="16" t="s">
        <v>94</v>
      </c>
      <c r="CZ15" s="17"/>
      <c r="DA15" s="16"/>
      <c r="DB15" s="18"/>
      <c r="DC15" s="19">
        <f t="shared" si="37"/>
        <v>0</v>
      </c>
      <c r="DD15" s="20"/>
      <c r="DE15" s="20">
        <f t="shared" si="38"/>
        <v>0</v>
      </c>
      <c r="DF15" s="20">
        <f t="shared" si="39"/>
        <v>0</v>
      </c>
      <c r="DG15" s="20">
        <f t="shared" si="40"/>
        <v>0</v>
      </c>
      <c r="DH15" s="21"/>
      <c r="DI15" s="23"/>
      <c r="DJ15" s="23"/>
      <c r="DK15" s="35" t="s">
        <v>94</v>
      </c>
      <c r="DL15" s="36" t="s">
        <v>4</v>
      </c>
      <c r="DM15" s="35" t="s">
        <v>179</v>
      </c>
      <c r="DN15" s="37">
        <v>64000</v>
      </c>
      <c r="DO15" s="38">
        <f t="shared" si="41"/>
        <v>12160</v>
      </c>
      <c r="DP15" s="39">
        <f t="shared" si="76"/>
        <v>76160</v>
      </c>
      <c r="DQ15" s="39">
        <f t="shared" si="42"/>
        <v>13708800</v>
      </c>
      <c r="DR15" s="39">
        <f t="shared" si="43"/>
        <v>3427200</v>
      </c>
      <c r="DS15" s="39">
        <f t="shared" si="44"/>
        <v>17136000</v>
      </c>
      <c r="DT15" s="40"/>
      <c r="DU15" s="42"/>
      <c r="DV15" s="42" t="s">
        <v>173</v>
      </c>
      <c r="DW15" s="16" t="s">
        <v>94</v>
      </c>
      <c r="DX15" s="17"/>
      <c r="DY15" s="16"/>
      <c r="DZ15" s="18"/>
      <c r="EA15" s="19">
        <f t="shared" si="45"/>
        <v>0</v>
      </c>
      <c r="EB15" s="20"/>
      <c r="EC15" s="20">
        <f t="shared" si="46"/>
        <v>0</v>
      </c>
      <c r="ED15" s="20">
        <f t="shared" si="47"/>
        <v>0</v>
      </c>
      <c r="EE15" s="20">
        <f t="shared" si="48"/>
        <v>0</v>
      </c>
      <c r="EF15" s="21"/>
      <c r="EG15" s="23"/>
      <c r="EH15" s="23"/>
      <c r="EI15" s="35" t="s">
        <v>94</v>
      </c>
      <c r="EJ15" s="36" t="s">
        <v>4</v>
      </c>
      <c r="EK15" s="35" t="s">
        <v>190</v>
      </c>
      <c r="EL15" s="37">
        <v>120000</v>
      </c>
      <c r="EM15" s="38">
        <f t="shared" si="49"/>
        <v>22800</v>
      </c>
      <c r="EN15" s="39">
        <f t="shared" si="82"/>
        <v>142800</v>
      </c>
      <c r="EO15" s="39">
        <f t="shared" si="5"/>
        <v>25704000</v>
      </c>
      <c r="EP15" s="39">
        <f t="shared" si="6"/>
        <v>6426000</v>
      </c>
      <c r="EQ15" s="39">
        <f t="shared" si="50"/>
        <v>32130000</v>
      </c>
      <c r="ER15" s="40">
        <v>5</v>
      </c>
      <c r="ES15" s="42">
        <v>3</v>
      </c>
      <c r="ET15" s="42" t="s">
        <v>189</v>
      </c>
      <c r="EU15" s="16" t="s">
        <v>94</v>
      </c>
      <c r="EV15" s="17"/>
      <c r="EW15" s="16"/>
      <c r="EX15" s="18"/>
      <c r="EY15" s="19">
        <f t="shared" si="51"/>
        <v>0</v>
      </c>
      <c r="EZ15" s="20"/>
      <c r="FA15" s="20">
        <f t="shared" si="52"/>
        <v>0</v>
      </c>
      <c r="FB15" s="20">
        <f t="shared" si="53"/>
        <v>0</v>
      </c>
      <c r="FC15" s="20">
        <f t="shared" si="54"/>
        <v>0</v>
      </c>
      <c r="FD15" s="21"/>
      <c r="FE15" s="23"/>
      <c r="FF15" s="23"/>
      <c r="FG15" s="35" t="s">
        <v>94</v>
      </c>
      <c r="FH15" s="36"/>
      <c r="FI15" s="35"/>
      <c r="FJ15" s="37"/>
      <c r="FK15" s="38">
        <f t="shared" si="55"/>
        <v>0</v>
      </c>
      <c r="FL15" s="39"/>
      <c r="FM15" s="39">
        <f t="shared" si="7"/>
        <v>0</v>
      </c>
      <c r="FN15" s="39">
        <f t="shared" si="56"/>
        <v>0</v>
      </c>
      <c r="FO15" s="39">
        <f t="shared" si="57"/>
        <v>0</v>
      </c>
      <c r="FP15" s="40"/>
      <c r="FQ15" s="42"/>
      <c r="FR15" s="42"/>
      <c r="FS15" s="16" t="s">
        <v>94</v>
      </c>
      <c r="FT15" s="17"/>
      <c r="FU15" s="16"/>
      <c r="FV15" s="18"/>
      <c r="FW15" s="19">
        <f t="shared" si="58"/>
        <v>0</v>
      </c>
      <c r="FX15" s="20"/>
      <c r="FY15" s="20">
        <f t="shared" si="59"/>
        <v>0</v>
      </c>
      <c r="FZ15" s="20">
        <f t="shared" si="60"/>
        <v>0</v>
      </c>
      <c r="GA15" s="20">
        <f t="shared" si="61"/>
        <v>0</v>
      </c>
      <c r="GB15" s="21"/>
      <c r="GC15" s="23"/>
      <c r="GD15" s="23"/>
      <c r="GE15" s="35" t="s">
        <v>94</v>
      </c>
      <c r="GF15" s="36"/>
      <c r="GG15" s="35"/>
      <c r="GH15" s="37"/>
      <c r="GI15" s="38">
        <f t="shared" si="62"/>
        <v>0</v>
      </c>
      <c r="GJ15" s="39"/>
      <c r="GK15" s="39">
        <f t="shared" si="64"/>
        <v>0</v>
      </c>
      <c r="GL15" s="39">
        <f t="shared" si="65"/>
        <v>0</v>
      </c>
      <c r="GM15" s="39">
        <f t="shared" si="66"/>
        <v>0</v>
      </c>
      <c r="GN15" s="40"/>
      <c r="GO15" s="42"/>
      <c r="GP15" s="42"/>
      <c r="GQ15" s="16" t="s">
        <v>94</v>
      </c>
      <c r="GR15" s="17"/>
      <c r="GS15" s="16"/>
      <c r="GT15" s="18"/>
      <c r="GU15" s="19">
        <f t="shared" si="67"/>
        <v>0</v>
      </c>
      <c r="GV15" s="20"/>
      <c r="GW15" s="20">
        <f t="shared" si="68"/>
        <v>0</v>
      </c>
      <c r="GX15" s="20">
        <f t="shared" si="8"/>
        <v>0</v>
      </c>
      <c r="GY15" s="20">
        <f t="shared" si="9"/>
        <v>0</v>
      </c>
      <c r="GZ15" s="21"/>
      <c r="HA15" s="23"/>
      <c r="HB15" s="23"/>
      <c r="HC15" s="35" t="s">
        <v>94</v>
      </c>
      <c r="HD15" s="36"/>
      <c r="HE15" s="35"/>
      <c r="HF15" s="37"/>
      <c r="HG15" s="38">
        <f t="shared" si="69"/>
        <v>0</v>
      </c>
      <c r="HH15" s="39"/>
      <c r="HI15" s="39">
        <f t="shared" si="70"/>
        <v>0</v>
      </c>
      <c r="HJ15" s="39">
        <f t="shared" si="71"/>
        <v>0</v>
      </c>
      <c r="HK15" s="39">
        <f t="shared" si="72"/>
        <v>0</v>
      </c>
      <c r="HL15" s="40"/>
      <c r="HM15" s="42"/>
      <c r="HN15" s="42"/>
      <c r="HO15" s="26">
        <f t="shared" ref="HO15:HO68" si="83">MIN(L15,X15,AJ15,AV15,BH15,BT15,CF15,CR15,DD15,DP15,EB15,EN15,EZ15,FL15,FX15,GJ15,GV15,HH15)</f>
        <v>76160</v>
      </c>
      <c r="HP15" s="26" t="str">
        <f t="shared" ref="HP15:HP68" si="84">IF(HO15=L15,R15,IF(HO15=X15,AD15,IF(HO15=AJ15,AP15,IF(HO15=AV15,BB15,IF(HO15=BH15,BN15,IF(HO15=BT15,BZ15,IF(HO15=CF15,CL15,IF(HO15=CR15,CX15,IF(HO15=DD15,DJ15,IF(HO15=DP15,DV15,IF(HO15=EB15,EH15,IF(HO15=EN15,ET15,IF(HO15=EZ15,FF15,IF(HO15=FL15,FR15,IF(HO15=FX15,GD15,IF(HO15=GJ15,GP15,IF(HO15=GV15,HB15,IF(HO15=HH15,HN15,0))))))))))))))))))</f>
        <v xml:space="preserve">10. POLIFARMA S.A </v>
      </c>
      <c r="HQ15" s="86">
        <f t="shared" si="75"/>
        <v>17136000</v>
      </c>
    </row>
    <row r="16" spans="1:226" ht="30" customHeight="1" x14ac:dyDescent="0.25">
      <c r="A16" s="27">
        <v>14</v>
      </c>
      <c r="B16" s="27">
        <v>42131708</v>
      </c>
      <c r="C16" s="28">
        <v>1910260101328</v>
      </c>
      <c r="D16" s="29" t="s">
        <v>30</v>
      </c>
      <c r="E16" s="31">
        <v>45</v>
      </c>
      <c r="F16" s="31">
        <v>9</v>
      </c>
      <c r="G16" s="59" t="s">
        <v>94</v>
      </c>
      <c r="H16" s="17"/>
      <c r="I16" s="16"/>
      <c r="J16" s="18"/>
      <c r="K16" s="19">
        <f t="shared" si="10"/>
        <v>0</v>
      </c>
      <c r="L16" s="20"/>
      <c r="M16" s="20">
        <f t="shared" si="11"/>
        <v>0</v>
      </c>
      <c r="N16" s="20">
        <f t="shared" si="12"/>
        <v>0</v>
      </c>
      <c r="O16" s="20">
        <f t="shared" si="13"/>
        <v>0</v>
      </c>
      <c r="P16" s="21"/>
      <c r="Q16" s="23"/>
      <c r="R16" s="23"/>
      <c r="S16" s="44" t="s">
        <v>94</v>
      </c>
      <c r="T16" s="36" t="s">
        <v>107</v>
      </c>
      <c r="U16" s="35" t="s">
        <v>104</v>
      </c>
      <c r="V16" s="37">
        <v>15750</v>
      </c>
      <c r="W16" s="39">
        <f t="shared" si="14"/>
        <v>2992.5</v>
      </c>
      <c r="X16" s="39">
        <f t="shared" si="78"/>
        <v>18742.5</v>
      </c>
      <c r="Y16" s="39">
        <f t="shared" si="15"/>
        <v>843412.5</v>
      </c>
      <c r="Z16" s="39">
        <f t="shared" si="16"/>
        <v>168682.5</v>
      </c>
      <c r="AA16" s="39">
        <f t="shared" si="17"/>
        <v>1012095</v>
      </c>
      <c r="AB16" s="56">
        <v>3</v>
      </c>
      <c r="AC16" s="42"/>
      <c r="AD16" s="42" t="s">
        <v>113</v>
      </c>
      <c r="AE16" s="16" t="s">
        <v>94</v>
      </c>
      <c r="AF16" s="17"/>
      <c r="AG16" s="16"/>
      <c r="AH16" s="18"/>
      <c r="AI16" s="19">
        <f t="shared" si="18"/>
        <v>0</v>
      </c>
      <c r="AJ16" s="20"/>
      <c r="AK16" s="20">
        <f t="shared" si="0"/>
        <v>0</v>
      </c>
      <c r="AL16" s="20">
        <f t="shared" si="1"/>
        <v>0</v>
      </c>
      <c r="AM16" s="20">
        <f t="shared" si="19"/>
        <v>0</v>
      </c>
      <c r="AN16" s="21"/>
      <c r="AO16" s="23"/>
      <c r="AP16" s="23"/>
      <c r="AQ16" s="35" t="s">
        <v>94</v>
      </c>
      <c r="AR16" s="36"/>
      <c r="AS16" s="35"/>
      <c r="AT16" s="37"/>
      <c r="AU16" s="38">
        <f t="shared" si="20"/>
        <v>0</v>
      </c>
      <c r="AV16" s="39"/>
      <c r="AW16" s="39">
        <f t="shared" si="2"/>
        <v>0</v>
      </c>
      <c r="AX16" s="39">
        <f t="shared" si="3"/>
        <v>0</v>
      </c>
      <c r="AY16" s="39">
        <f t="shared" si="4"/>
        <v>0</v>
      </c>
      <c r="AZ16" s="40"/>
      <c r="BA16" s="42"/>
      <c r="BB16" s="42"/>
      <c r="BC16" s="16"/>
      <c r="BD16" s="17"/>
      <c r="BE16" s="16"/>
      <c r="BF16" s="18"/>
      <c r="BG16" s="20">
        <f t="shared" si="21"/>
        <v>0</v>
      </c>
      <c r="BH16" s="20"/>
      <c r="BI16" s="20">
        <f t="shared" si="22"/>
        <v>0</v>
      </c>
      <c r="BJ16" s="20">
        <f t="shared" si="23"/>
        <v>0</v>
      </c>
      <c r="BK16" s="20">
        <f t="shared" si="24"/>
        <v>0</v>
      </c>
      <c r="BL16" s="21"/>
      <c r="BM16" s="23"/>
      <c r="BN16" s="23"/>
      <c r="BO16" s="35" t="s">
        <v>94</v>
      </c>
      <c r="BP16" s="36"/>
      <c r="BQ16" s="35" t="s">
        <v>159</v>
      </c>
      <c r="BR16" s="37"/>
      <c r="BS16" s="38">
        <f t="shared" si="25"/>
        <v>0</v>
      </c>
      <c r="BT16" s="39"/>
      <c r="BU16" s="39">
        <f t="shared" si="26"/>
        <v>0</v>
      </c>
      <c r="BV16" s="39">
        <f t="shared" si="27"/>
        <v>0</v>
      </c>
      <c r="BW16" s="39">
        <f t="shared" si="28"/>
        <v>0</v>
      </c>
      <c r="BX16" s="40"/>
      <c r="BY16" s="42"/>
      <c r="BZ16" s="42"/>
      <c r="CA16" s="16" t="s">
        <v>94</v>
      </c>
      <c r="CB16" s="17"/>
      <c r="CC16" s="16"/>
      <c r="CD16" s="18"/>
      <c r="CE16" s="19">
        <f t="shared" si="29"/>
        <v>0</v>
      </c>
      <c r="CF16" s="20"/>
      <c r="CG16" s="20">
        <f t="shared" si="30"/>
        <v>0</v>
      </c>
      <c r="CH16" s="20">
        <f t="shared" si="31"/>
        <v>0</v>
      </c>
      <c r="CI16" s="20">
        <f t="shared" si="32"/>
        <v>0</v>
      </c>
      <c r="CJ16" s="21"/>
      <c r="CK16" s="23"/>
      <c r="CL16" s="23"/>
      <c r="CM16" s="35"/>
      <c r="CN16" s="36"/>
      <c r="CO16" s="35"/>
      <c r="CP16" s="37"/>
      <c r="CQ16" s="38">
        <f t="shared" si="33"/>
        <v>0</v>
      </c>
      <c r="CR16" s="39"/>
      <c r="CS16" s="39">
        <f t="shared" si="34"/>
        <v>0</v>
      </c>
      <c r="CT16" s="39">
        <f t="shared" si="35"/>
        <v>0</v>
      </c>
      <c r="CU16" s="39">
        <f t="shared" si="36"/>
        <v>0</v>
      </c>
      <c r="CV16" s="40"/>
      <c r="CW16" s="42"/>
      <c r="CX16" s="42"/>
      <c r="CY16" s="16" t="s">
        <v>94</v>
      </c>
      <c r="CZ16" s="17"/>
      <c r="DA16" s="16"/>
      <c r="DB16" s="18"/>
      <c r="DC16" s="19">
        <f t="shared" si="37"/>
        <v>0</v>
      </c>
      <c r="DD16" s="20"/>
      <c r="DE16" s="20">
        <f t="shared" si="38"/>
        <v>0</v>
      </c>
      <c r="DF16" s="20">
        <f t="shared" si="39"/>
        <v>0</v>
      </c>
      <c r="DG16" s="20">
        <f t="shared" si="40"/>
        <v>0</v>
      </c>
      <c r="DH16" s="21"/>
      <c r="DI16" s="23"/>
      <c r="DJ16" s="23"/>
      <c r="DK16" s="35" t="s">
        <v>94</v>
      </c>
      <c r="DL16" s="36"/>
      <c r="DM16" s="35"/>
      <c r="DN16" s="37"/>
      <c r="DO16" s="38">
        <f t="shared" si="41"/>
        <v>0</v>
      </c>
      <c r="DP16" s="39"/>
      <c r="DQ16" s="39">
        <f t="shared" si="42"/>
        <v>0</v>
      </c>
      <c r="DR16" s="39">
        <f t="shared" si="43"/>
        <v>0</v>
      </c>
      <c r="DS16" s="39">
        <f t="shared" si="44"/>
        <v>0</v>
      </c>
      <c r="DT16" s="40"/>
      <c r="DU16" s="42"/>
      <c r="DV16" s="42"/>
      <c r="DW16" s="16" t="s">
        <v>94</v>
      </c>
      <c r="DX16" s="17"/>
      <c r="DY16" s="16"/>
      <c r="DZ16" s="18"/>
      <c r="EA16" s="19">
        <f t="shared" si="45"/>
        <v>0</v>
      </c>
      <c r="EB16" s="20"/>
      <c r="EC16" s="20">
        <f t="shared" si="46"/>
        <v>0</v>
      </c>
      <c r="ED16" s="20">
        <f t="shared" si="47"/>
        <v>0</v>
      </c>
      <c r="EE16" s="20">
        <f t="shared" si="48"/>
        <v>0</v>
      </c>
      <c r="EF16" s="21"/>
      <c r="EG16" s="23"/>
      <c r="EH16" s="23"/>
      <c r="EI16" s="35" t="s">
        <v>94</v>
      </c>
      <c r="EJ16" s="36"/>
      <c r="EK16" s="35"/>
      <c r="EL16" s="37"/>
      <c r="EM16" s="38">
        <f t="shared" si="49"/>
        <v>0</v>
      </c>
      <c r="EN16" s="39"/>
      <c r="EO16" s="39">
        <f t="shared" si="5"/>
        <v>0</v>
      </c>
      <c r="EP16" s="39">
        <f t="shared" si="6"/>
        <v>0</v>
      </c>
      <c r="EQ16" s="39">
        <f t="shared" si="50"/>
        <v>0</v>
      </c>
      <c r="ER16" s="40"/>
      <c r="ES16" s="42"/>
      <c r="ET16" s="42"/>
      <c r="EU16" s="16" t="s">
        <v>94</v>
      </c>
      <c r="EV16" s="17"/>
      <c r="EW16" s="16"/>
      <c r="EX16" s="18"/>
      <c r="EY16" s="19">
        <f t="shared" si="51"/>
        <v>0</v>
      </c>
      <c r="EZ16" s="20"/>
      <c r="FA16" s="20">
        <f t="shared" si="52"/>
        <v>0</v>
      </c>
      <c r="FB16" s="20">
        <f t="shared" si="53"/>
        <v>0</v>
      </c>
      <c r="FC16" s="20">
        <f t="shared" si="54"/>
        <v>0</v>
      </c>
      <c r="FD16" s="21"/>
      <c r="FE16" s="23"/>
      <c r="FF16" s="23"/>
      <c r="FG16" s="35" t="s">
        <v>94</v>
      </c>
      <c r="FH16" s="36"/>
      <c r="FI16" s="35"/>
      <c r="FJ16" s="37"/>
      <c r="FK16" s="38">
        <f t="shared" si="55"/>
        <v>0</v>
      </c>
      <c r="FL16" s="39"/>
      <c r="FM16" s="39">
        <f t="shared" si="7"/>
        <v>0</v>
      </c>
      <c r="FN16" s="39">
        <f t="shared" si="56"/>
        <v>0</v>
      </c>
      <c r="FO16" s="39">
        <f t="shared" si="57"/>
        <v>0</v>
      </c>
      <c r="FP16" s="40"/>
      <c r="FQ16" s="42"/>
      <c r="FR16" s="42"/>
      <c r="FS16" s="16" t="s">
        <v>94</v>
      </c>
      <c r="FT16" s="17"/>
      <c r="FU16" s="16"/>
      <c r="FV16" s="18"/>
      <c r="FW16" s="19">
        <f t="shared" si="58"/>
        <v>0</v>
      </c>
      <c r="FX16" s="20"/>
      <c r="FY16" s="20">
        <f t="shared" si="59"/>
        <v>0</v>
      </c>
      <c r="FZ16" s="20">
        <f t="shared" si="60"/>
        <v>0</v>
      </c>
      <c r="GA16" s="20">
        <f t="shared" si="61"/>
        <v>0</v>
      </c>
      <c r="GB16" s="21"/>
      <c r="GC16" s="23"/>
      <c r="GD16" s="23"/>
      <c r="GE16" s="35" t="s">
        <v>94</v>
      </c>
      <c r="GF16" s="36"/>
      <c r="GG16" s="35"/>
      <c r="GH16" s="37"/>
      <c r="GI16" s="38">
        <f t="shared" si="62"/>
        <v>0</v>
      </c>
      <c r="GJ16" s="39"/>
      <c r="GK16" s="39">
        <f t="shared" si="64"/>
        <v>0</v>
      </c>
      <c r="GL16" s="39">
        <f t="shared" si="65"/>
        <v>0</v>
      </c>
      <c r="GM16" s="39">
        <f t="shared" si="66"/>
        <v>0</v>
      </c>
      <c r="GN16" s="40"/>
      <c r="GO16" s="42"/>
      <c r="GP16" s="42"/>
      <c r="GQ16" s="16" t="s">
        <v>94</v>
      </c>
      <c r="GR16" s="17"/>
      <c r="GS16" s="16"/>
      <c r="GT16" s="18"/>
      <c r="GU16" s="19">
        <f t="shared" si="67"/>
        <v>0</v>
      </c>
      <c r="GV16" s="20"/>
      <c r="GW16" s="20">
        <f t="shared" si="68"/>
        <v>0</v>
      </c>
      <c r="GX16" s="20">
        <f t="shared" si="8"/>
        <v>0</v>
      </c>
      <c r="GY16" s="20">
        <f t="shared" si="9"/>
        <v>0</v>
      </c>
      <c r="GZ16" s="21"/>
      <c r="HA16" s="23"/>
      <c r="HB16" s="23"/>
      <c r="HC16" s="35" t="s">
        <v>94</v>
      </c>
      <c r="HD16" s="36"/>
      <c r="HE16" s="35"/>
      <c r="HF16" s="37"/>
      <c r="HG16" s="38">
        <f t="shared" si="69"/>
        <v>0</v>
      </c>
      <c r="HH16" s="39"/>
      <c r="HI16" s="39">
        <f t="shared" si="70"/>
        <v>0</v>
      </c>
      <c r="HJ16" s="39">
        <f t="shared" si="71"/>
        <v>0</v>
      </c>
      <c r="HK16" s="39">
        <f t="shared" si="72"/>
        <v>0</v>
      </c>
      <c r="HL16" s="40"/>
      <c r="HM16" s="42"/>
      <c r="HN16" s="42"/>
      <c r="HO16" s="26">
        <f t="shared" si="83"/>
        <v>18742.5</v>
      </c>
      <c r="HP16" s="26" t="str">
        <f t="shared" si="84"/>
        <v>2. BIOPLAST S.A</v>
      </c>
      <c r="HQ16" s="86">
        <f t="shared" si="75"/>
        <v>1012095</v>
      </c>
    </row>
    <row r="17" spans="1:225" ht="32.25" customHeight="1" x14ac:dyDescent="0.25">
      <c r="A17" s="27">
        <v>15</v>
      </c>
      <c r="B17" s="27">
        <v>42131708</v>
      </c>
      <c r="C17" s="28">
        <v>1910010100015</v>
      </c>
      <c r="D17" s="29" t="s">
        <v>31</v>
      </c>
      <c r="E17" s="31">
        <v>45</v>
      </c>
      <c r="F17" s="31">
        <v>9</v>
      </c>
      <c r="G17" s="59" t="s">
        <v>24</v>
      </c>
      <c r="H17" s="17"/>
      <c r="I17" s="16"/>
      <c r="J17" s="18"/>
      <c r="K17" s="19">
        <f t="shared" si="10"/>
        <v>0</v>
      </c>
      <c r="L17" s="20"/>
      <c r="M17" s="20">
        <f t="shared" si="11"/>
        <v>0</v>
      </c>
      <c r="N17" s="20">
        <f t="shared" si="12"/>
        <v>0</v>
      </c>
      <c r="O17" s="20">
        <f t="shared" si="13"/>
        <v>0</v>
      </c>
      <c r="P17" s="21"/>
      <c r="Q17" s="23"/>
      <c r="R17" s="23"/>
      <c r="S17" s="44" t="s">
        <v>24</v>
      </c>
      <c r="T17" s="36"/>
      <c r="U17" s="35"/>
      <c r="V17" s="37"/>
      <c r="W17" s="39">
        <f t="shared" si="14"/>
        <v>0</v>
      </c>
      <c r="X17" s="39"/>
      <c r="Y17" s="39">
        <f t="shared" si="15"/>
        <v>0</v>
      </c>
      <c r="Z17" s="39">
        <f t="shared" si="16"/>
        <v>0</v>
      </c>
      <c r="AA17" s="39">
        <f t="shared" si="17"/>
        <v>0</v>
      </c>
      <c r="AB17" s="56"/>
      <c r="AC17" s="42"/>
      <c r="AD17" s="42"/>
      <c r="AE17" s="16" t="s">
        <v>24</v>
      </c>
      <c r="AF17" s="17" t="s">
        <v>98</v>
      </c>
      <c r="AG17" s="16" t="s">
        <v>114</v>
      </c>
      <c r="AH17" s="18">
        <v>37620</v>
      </c>
      <c r="AI17" s="19">
        <f t="shared" si="18"/>
        <v>7147.8</v>
      </c>
      <c r="AJ17" s="20">
        <f t="shared" ref="AJ17:AJ63" si="85">+AI17+AH17</f>
        <v>44767.8</v>
      </c>
      <c r="AK17" s="20">
        <f t="shared" si="0"/>
        <v>2014551.0000000002</v>
      </c>
      <c r="AL17" s="20">
        <f t="shared" si="1"/>
        <v>402910.2</v>
      </c>
      <c r="AM17" s="20">
        <f t="shared" si="19"/>
        <v>2417461.2000000002</v>
      </c>
      <c r="AN17" s="21"/>
      <c r="AO17" s="23"/>
      <c r="AP17" s="23" t="s">
        <v>128</v>
      </c>
      <c r="AQ17" s="35" t="s">
        <v>24</v>
      </c>
      <c r="AR17" s="36" t="s">
        <v>129</v>
      </c>
      <c r="AS17" s="35" t="s">
        <v>130</v>
      </c>
      <c r="AT17" s="37">
        <v>11366</v>
      </c>
      <c r="AU17" s="38">
        <f t="shared" si="20"/>
        <v>2159.54</v>
      </c>
      <c r="AV17" s="39">
        <f t="shared" ref="AV17:AV28" si="86">+AU17+AT17</f>
        <v>13525.54</v>
      </c>
      <c r="AW17" s="39">
        <f t="shared" si="2"/>
        <v>608649.30000000005</v>
      </c>
      <c r="AX17" s="39">
        <f t="shared" si="3"/>
        <v>121729.86000000002</v>
      </c>
      <c r="AY17" s="39">
        <f t="shared" si="4"/>
        <v>730379.16</v>
      </c>
      <c r="AZ17" s="40">
        <v>3</v>
      </c>
      <c r="BA17" s="42"/>
      <c r="BB17" s="42" t="s">
        <v>142</v>
      </c>
      <c r="BC17" s="16" t="s">
        <v>24</v>
      </c>
      <c r="BD17" s="17" t="s">
        <v>4</v>
      </c>
      <c r="BE17" s="16" t="s">
        <v>144</v>
      </c>
      <c r="BF17" s="18">
        <v>16100</v>
      </c>
      <c r="BG17" s="20">
        <f t="shared" si="21"/>
        <v>3059</v>
      </c>
      <c r="BH17" s="20">
        <f t="shared" ref="BH17:BH34" si="87">+BG17+BF17</f>
        <v>19159</v>
      </c>
      <c r="BI17" s="20">
        <f t="shared" si="22"/>
        <v>862155</v>
      </c>
      <c r="BJ17" s="20">
        <f t="shared" si="23"/>
        <v>172431</v>
      </c>
      <c r="BK17" s="20">
        <f t="shared" si="24"/>
        <v>1034586</v>
      </c>
      <c r="BL17" s="21">
        <v>5</v>
      </c>
      <c r="BM17" s="23">
        <v>3</v>
      </c>
      <c r="BN17" s="23" t="s">
        <v>143</v>
      </c>
      <c r="BO17" s="35" t="s">
        <v>24</v>
      </c>
      <c r="BP17" s="36"/>
      <c r="BQ17" s="35" t="s">
        <v>159</v>
      </c>
      <c r="BR17" s="37"/>
      <c r="BS17" s="38">
        <f t="shared" si="25"/>
        <v>0</v>
      </c>
      <c r="BT17" s="39"/>
      <c r="BU17" s="39">
        <f t="shared" si="26"/>
        <v>0</v>
      </c>
      <c r="BV17" s="39">
        <f t="shared" si="27"/>
        <v>0</v>
      </c>
      <c r="BW17" s="39">
        <f t="shared" si="28"/>
        <v>0</v>
      </c>
      <c r="BX17" s="40"/>
      <c r="BY17" s="42"/>
      <c r="BZ17" s="42"/>
      <c r="CA17" s="16" t="s">
        <v>24</v>
      </c>
      <c r="CB17" s="17"/>
      <c r="CC17" s="16"/>
      <c r="CD17" s="18"/>
      <c r="CE17" s="19">
        <f t="shared" si="29"/>
        <v>0</v>
      </c>
      <c r="CF17" s="20"/>
      <c r="CG17" s="20">
        <f t="shared" si="30"/>
        <v>0</v>
      </c>
      <c r="CH17" s="20">
        <f t="shared" si="31"/>
        <v>0</v>
      </c>
      <c r="CI17" s="20">
        <f t="shared" si="32"/>
        <v>0</v>
      </c>
      <c r="CJ17" s="21"/>
      <c r="CK17" s="23"/>
      <c r="CL17" s="23"/>
      <c r="CM17" s="35"/>
      <c r="CN17" s="36"/>
      <c r="CO17" s="35"/>
      <c r="CP17" s="37"/>
      <c r="CQ17" s="38">
        <f t="shared" si="33"/>
        <v>0</v>
      </c>
      <c r="CR17" s="39"/>
      <c r="CS17" s="39">
        <f t="shared" si="34"/>
        <v>0</v>
      </c>
      <c r="CT17" s="39">
        <f t="shared" si="35"/>
        <v>0</v>
      </c>
      <c r="CU17" s="39">
        <f t="shared" si="36"/>
        <v>0</v>
      </c>
      <c r="CV17" s="40"/>
      <c r="CW17" s="42"/>
      <c r="CX17" s="42"/>
      <c r="CY17" s="16" t="s">
        <v>24</v>
      </c>
      <c r="CZ17" s="17" t="s">
        <v>4</v>
      </c>
      <c r="DA17" s="16" t="s">
        <v>169</v>
      </c>
      <c r="DB17" s="18">
        <v>11990</v>
      </c>
      <c r="DC17" s="19">
        <f t="shared" si="37"/>
        <v>2278.1</v>
      </c>
      <c r="DD17" s="20">
        <f t="shared" ref="DD17:DD60" si="88">+DC17+DB17</f>
        <v>14268.1</v>
      </c>
      <c r="DE17" s="20">
        <f t="shared" si="38"/>
        <v>642064.5</v>
      </c>
      <c r="DF17" s="20">
        <f t="shared" si="39"/>
        <v>128412.90000000001</v>
      </c>
      <c r="DG17" s="20">
        <f t="shared" si="40"/>
        <v>770477.4</v>
      </c>
      <c r="DH17" s="21">
        <v>5</v>
      </c>
      <c r="DI17" s="23">
        <v>3</v>
      </c>
      <c r="DJ17" s="23" t="s">
        <v>172</v>
      </c>
      <c r="DK17" s="35" t="s">
        <v>24</v>
      </c>
      <c r="DL17" s="36"/>
      <c r="DM17" s="35"/>
      <c r="DN17" s="37"/>
      <c r="DO17" s="38">
        <f t="shared" si="41"/>
        <v>0</v>
      </c>
      <c r="DP17" s="39"/>
      <c r="DQ17" s="39">
        <f t="shared" si="42"/>
        <v>0</v>
      </c>
      <c r="DR17" s="39">
        <f t="shared" si="43"/>
        <v>0</v>
      </c>
      <c r="DS17" s="39">
        <f t="shared" si="44"/>
        <v>0</v>
      </c>
      <c r="DT17" s="40"/>
      <c r="DU17" s="42"/>
      <c r="DV17" s="42"/>
      <c r="DW17" s="16" t="s">
        <v>24</v>
      </c>
      <c r="DX17" s="17"/>
      <c r="DY17" s="16"/>
      <c r="DZ17" s="18"/>
      <c r="EA17" s="19">
        <f t="shared" si="45"/>
        <v>0</v>
      </c>
      <c r="EB17" s="20"/>
      <c r="EC17" s="20">
        <f t="shared" si="46"/>
        <v>0</v>
      </c>
      <c r="ED17" s="20">
        <f t="shared" si="47"/>
        <v>0</v>
      </c>
      <c r="EE17" s="20">
        <f t="shared" si="48"/>
        <v>0</v>
      </c>
      <c r="EF17" s="21"/>
      <c r="EG17" s="23"/>
      <c r="EH17" s="23"/>
      <c r="EI17" s="35" t="s">
        <v>24</v>
      </c>
      <c r="EJ17" s="36"/>
      <c r="EK17" s="35"/>
      <c r="EL17" s="37"/>
      <c r="EM17" s="38">
        <f t="shared" si="49"/>
        <v>0</v>
      </c>
      <c r="EN17" s="39"/>
      <c r="EO17" s="39">
        <f t="shared" si="5"/>
        <v>0</v>
      </c>
      <c r="EP17" s="39">
        <f t="shared" si="6"/>
        <v>0</v>
      </c>
      <c r="EQ17" s="39">
        <f t="shared" si="50"/>
        <v>0</v>
      </c>
      <c r="ER17" s="40"/>
      <c r="ES17" s="42"/>
      <c r="ET17" s="42"/>
      <c r="EU17" s="16" t="s">
        <v>24</v>
      </c>
      <c r="EV17" s="17"/>
      <c r="EW17" s="16"/>
      <c r="EX17" s="18"/>
      <c r="EY17" s="19">
        <f t="shared" si="51"/>
        <v>0</v>
      </c>
      <c r="EZ17" s="20"/>
      <c r="FA17" s="20">
        <f t="shared" si="52"/>
        <v>0</v>
      </c>
      <c r="FB17" s="20">
        <f t="shared" si="53"/>
        <v>0</v>
      </c>
      <c r="FC17" s="20">
        <f t="shared" si="54"/>
        <v>0</v>
      </c>
      <c r="FD17" s="21"/>
      <c r="FE17" s="23"/>
      <c r="FF17" s="23"/>
      <c r="FG17" s="35" t="s">
        <v>24</v>
      </c>
      <c r="FH17" s="36"/>
      <c r="FI17" s="35"/>
      <c r="FJ17" s="37"/>
      <c r="FK17" s="38">
        <f t="shared" si="55"/>
        <v>0</v>
      </c>
      <c r="FL17" s="39"/>
      <c r="FM17" s="39">
        <f t="shared" si="7"/>
        <v>0</v>
      </c>
      <c r="FN17" s="39">
        <f t="shared" si="56"/>
        <v>0</v>
      </c>
      <c r="FO17" s="39">
        <f t="shared" si="57"/>
        <v>0</v>
      </c>
      <c r="FP17" s="40"/>
      <c r="FQ17" s="42"/>
      <c r="FR17" s="42"/>
      <c r="FS17" s="16" t="s">
        <v>24</v>
      </c>
      <c r="FT17" s="17"/>
      <c r="FU17" s="16"/>
      <c r="FV17" s="18"/>
      <c r="FW17" s="19">
        <f t="shared" si="58"/>
        <v>0</v>
      </c>
      <c r="FX17" s="20"/>
      <c r="FY17" s="20">
        <f t="shared" si="59"/>
        <v>0</v>
      </c>
      <c r="FZ17" s="20">
        <f t="shared" si="60"/>
        <v>0</v>
      </c>
      <c r="GA17" s="20">
        <f t="shared" si="61"/>
        <v>0</v>
      </c>
      <c r="GB17" s="21"/>
      <c r="GC17" s="23"/>
      <c r="GD17" s="23"/>
      <c r="GE17" s="35" t="s">
        <v>24</v>
      </c>
      <c r="GF17" s="36"/>
      <c r="GG17" s="35"/>
      <c r="GH17" s="37"/>
      <c r="GI17" s="38">
        <f t="shared" si="62"/>
        <v>0</v>
      </c>
      <c r="GJ17" s="39"/>
      <c r="GK17" s="39">
        <f t="shared" si="64"/>
        <v>0</v>
      </c>
      <c r="GL17" s="39">
        <f t="shared" si="65"/>
        <v>0</v>
      </c>
      <c r="GM17" s="39">
        <f t="shared" si="66"/>
        <v>0</v>
      </c>
      <c r="GN17" s="40"/>
      <c r="GO17" s="42"/>
      <c r="GP17" s="42"/>
      <c r="GQ17" s="16" t="s">
        <v>24</v>
      </c>
      <c r="GR17" s="17"/>
      <c r="GS17" s="16"/>
      <c r="GT17" s="18"/>
      <c r="GU17" s="19">
        <f t="shared" si="67"/>
        <v>0</v>
      </c>
      <c r="GV17" s="20"/>
      <c r="GW17" s="20">
        <f t="shared" si="68"/>
        <v>0</v>
      </c>
      <c r="GX17" s="20">
        <f t="shared" si="8"/>
        <v>0</v>
      </c>
      <c r="GY17" s="20">
        <f t="shared" si="9"/>
        <v>0</v>
      </c>
      <c r="GZ17" s="21"/>
      <c r="HA17" s="23"/>
      <c r="HB17" s="23"/>
      <c r="HC17" s="35" t="s">
        <v>24</v>
      </c>
      <c r="HD17" s="36" t="s">
        <v>212</v>
      </c>
      <c r="HE17" s="35" t="s">
        <v>213</v>
      </c>
      <c r="HF17" s="37">
        <v>20000</v>
      </c>
      <c r="HG17" s="38">
        <f t="shared" si="69"/>
        <v>3800</v>
      </c>
      <c r="HH17" s="39">
        <f t="shared" ref="HH17:HH63" si="89">+HG17+HF17</f>
        <v>23800</v>
      </c>
      <c r="HI17" s="39">
        <f t="shared" si="70"/>
        <v>1071000</v>
      </c>
      <c r="HJ17" s="39">
        <f t="shared" si="71"/>
        <v>214200</v>
      </c>
      <c r="HK17" s="39">
        <f t="shared" si="72"/>
        <v>1285200</v>
      </c>
      <c r="HL17" s="40">
        <v>3</v>
      </c>
      <c r="HM17" s="42"/>
      <c r="HN17" s="42" t="s">
        <v>219</v>
      </c>
      <c r="HO17" s="26">
        <f t="shared" si="83"/>
        <v>13525.54</v>
      </c>
      <c r="HP17" s="26" t="str">
        <f t="shared" si="84"/>
        <v>4. M&amp;M EQUIPOS MEDICOS SAS</v>
      </c>
      <c r="HQ17" s="86">
        <f t="shared" si="75"/>
        <v>730379.16</v>
      </c>
    </row>
    <row r="18" spans="1:225" ht="33" customHeight="1" x14ac:dyDescent="0.25">
      <c r="A18" s="27">
        <v>16</v>
      </c>
      <c r="B18" s="27">
        <v>42131708</v>
      </c>
      <c r="C18" s="28">
        <v>1910010201829</v>
      </c>
      <c r="D18" s="29" t="s">
        <v>32</v>
      </c>
      <c r="E18" s="31">
        <v>45</v>
      </c>
      <c r="F18" s="31">
        <v>0</v>
      </c>
      <c r="G18" s="59" t="s">
        <v>4</v>
      </c>
      <c r="H18" s="17"/>
      <c r="I18" s="16"/>
      <c r="J18" s="18"/>
      <c r="K18" s="19">
        <f t="shared" si="10"/>
        <v>0</v>
      </c>
      <c r="L18" s="20"/>
      <c r="M18" s="20">
        <f t="shared" si="11"/>
        <v>0</v>
      </c>
      <c r="N18" s="20">
        <f t="shared" si="12"/>
        <v>0</v>
      </c>
      <c r="O18" s="20">
        <f t="shared" si="13"/>
        <v>0</v>
      </c>
      <c r="P18" s="21"/>
      <c r="Q18" s="23"/>
      <c r="R18" s="23"/>
      <c r="S18" s="44" t="s">
        <v>4</v>
      </c>
      <c r="T18" s="36"/>
      <c r="U18" s="35"/>
      <c r="V18" s="37"/>
      <c r="W18" s="39">
        <f t="shared" si="14"/>
        <v>0</v>
      </c>
      <c r="X18" s="39"/>
      <c r="Y18" s="39">
        <f t="shared" si="15"/>
        <v>0</v>
      </c>
      <c r="Z18" s="39">
        <f t="shared" si="16"/>
        <v>0</v>
      </c>
      <c r="AA18" s="39">
        <f t="shared" si="17"/>
        <v>0</v>
      </c>
      <c r="AB18" s="56"/>
      <c r="AC18" s="42"/>
      <c r="AD18" s="42"/>
      <c r="AE18" s="16" t="s">
        <v>4</v>
      </c>
      <c r="AF18" s="17"/>
      <c r="AG18" s="16"/>
      <c r="AH18" s="18"/>
      <c r="AI18" s="19">
        <f t="shared" si="18"/>
        <v>0</v>
      </c>
      <c r="AJ18" s="20"/>
      <c r="AK18" s="20">
        <f t="shared" si="0"/>
        <v>0</v>
      </c>
      <c r="AL18" s="20">
        <f t="shared" si="1"/>
        <v>0</v>
      </c>
      <c r="AM18" s="20">
        <f t="shared" si="19"/>
        <v>0</v>
      </c>
      <c r="AN18" s="21"/>
      <c r="AO18" s="23"/>
      <c r="AP18" s="23"/>
      <c r="AQ18" s="35" t="s">
        <v>4</v>
      </c>
      <c r="AR18" s="36"/>
      <c r="AS18" s="35"/>
      <c r="AT18" s="37"/>
      <c r="AU18" s="38">
        <f t="shared" si="20"/>
        <v>0</v>
      </c>
      <c r="AV18" s="39"/>
      <c r="AW18" s="39">
        <f t="shared" si="2"/>
        <v>0</v>
      </c>
      <c r="AX18" s="39">
        <f t="shared" si="3"/>
        <v>0</v>
      </c>
      <c r="AY18" s="39">
        <f t="shared" si="4"/>
        <v>0</v>
      </c>
      <c r="AZ18" s="40"/>
      <c r="BA18" s="42"/>
      <c r="BB18" s="42"/>
      <c r="BC18" s="16"/>
      <c r="BD18" s="17"/>
      <c r="BE18" s="16"/>
      <c r="BF18" s="18"/>
      <c r="BG18" s="20">
        <f t="shared" si="21"/>
        <v>0</v>
      </c>
      <c r="BH18" s="20"/>
      <c r="BI18" s="20">
        <f t="shared" si="22"/>
        <v>0</v>
      </c>
      <c r="BJ18" s="20">
        <f t="shared" si="23"/>
        <v>0</v>
      </c>
      <c r="BK18" s="20">
        <f t="shared" si="24"/>
        <v>0</v>
      </c>
      <c r="BL18" s="21"/>
      <c r="BM18" s="23"/>
      <c r="BN18" s="23"/>
      <c r="BO18" s="35" t="s">
        <v>4</v>
      </c>
      <c r="BP18" s="36"/>
      <c r="BQ18" s="35" t="s">
        <v>159</v>
      </c>
      <c r="BR18" s="37"/>
      <c r="BS18" s="38">
        <f t="shared" si="25"/>
        <v>0</v>
      </c>
      <c r="BT18" s="39"/>
      <c r="BU18" s="39">
        <f t="shared" si="26"/>
        <v>0</v>
      </c>
      <c r="BV18" s="39">
        <f t="shared" si="27"/>
        <v>0</v>
      </c>
      <c r="BW18" s="39">
        <f t="shared" si="28"/>
        <v>0</v>
      </c>
      <c r="BX18" s="40"/>
      <c r="BY18" s="42"/>
      <c r="BZ18" s="42"/>
      <c r="CA18" s="16" t="s">
        <v>4</v>
      </c>
      <c r="CB18" s="17"/>
      <c r="CC18" s="16"/>
      <c r="CD18" s="18"/>
      <c r="CE18" s="19">
        <f t="shared" si="29"/>
        <v>0</v>
      </c>
      <c r="CF18" s="20"/>
      <c r="CG18" s="20">
        <f t="shared" si="30"/>
        <v>0</v>
      </c>
      <c r="CH18" s="20">
        <f t="shared" si="31"/>
        <v>0</v>
      </c>
      <c r="CI18" s="20">
        <f t="shared" si="32"/>
        <v>0</v>
      </c>
      <c r="CJ18" s="21"/>
      <c r="CK18" s="23"/>
      <c r="CL18" s="23"/>
      <c r="CM18" s="35"/>
      <c r="CN18" s="36"/>
      <c r="CO18" s="35"/>
      <c r="CP18" s="37"/>
      <c r="CQ18" s="38">
        <f t="shared" si="33"/>
        <v>0</v>
      </c>
      <c r="CR18" s="39"/>
      <c r="CS18" s="39">
        <f t="shared" si="34"/>
        <v>0</v>
      </c>
      <c r="CT18" s="39">
        <f t="shared" si="35"/>
        <v>0</v>
      </c>
      <c r="CU18" s="39">
        <f t="shared" si="36"/>
        <v>0</v>
      </c>
      <c r="CV18" s="40"/>
      <c r="CW18" s="42"/>
      <c r="CX18" s="42"/>
      <c r="CY18" s="16" t="s">
        <v>4</v>
      </c>
      <c r="CZ18" s="17"/>
      <c r="DA18" s="16"/>
      <c r="DB18" s="18"/>
      <c r="DC18" s="19">
        <f t="shared" si="37"/>
        <v>0</v>
      </c>
      <c r="DD18" s="20"/>
      <c r="DE18" s="20">
        <f t="shared" si="38"/>
        <v>0</v>
      </c>
      <c r="DF18" s="20">
        <f t="shared" si="39"/>
        <v>0</v>
      </c>
      <c r="DG18" s="20">
        <f t="shared" si="40"/>
        <v>0</v>
      </c>
      <c r="DH18" s="21"/>
      <c r="DI18" s="23"/>
      <c r="DJ18" s="23"/>
      <c r="DK18" s="35" t="s">
        <v>4</v>
      </c>
      <c r="DL18" s="36"/>
      <c r="DM18" s="35"/>
      <c r="DN18" s="37"/>
      <c r="DO18" s="38">
        <f t="shared" si="41"/>
        <v>0</v>
      </c>
      <c r="DP18" s="39"/>
      <c r="DQ18" s="39">
        <f t="shared" si="42"/>
        <v>0</v>
      </c>
      <c r="DR18" s="39">
        <f t="shared" si="43"/>
        <v>0</v>
      </c>
      <c r="DS18" s="39">
        <f t="shared" si="44"/>
        <v>0</v>
      </c>
      <c r="DT18" s="40"/>
      <c r="DU18" s="42"/>
      <c r="DV18" s="42"/>
      <c r="DW18" s="16" t="s">
        <v>4</v>
      </c>
      <c r="DX18" s="17"/>
      <c r="DY18" s="16"/>
      <c r="DZ18" s="18"/>
      <c r="EA18" s="19">
        <f t="shared" si="45"/>
        <v>0</v>
      </c>
      <c r="EB18" s="20"/>
      <c r="EC18" s="20">
        <f t="shared" si="46"/>
        <v>0</v>
      </c>
      <c r="ED18" s="20">
        <f t="shared" si="47"/>
        <v>0</v>
      </c>
      <c r="EE18" s="20">
        <f t="shared" si="48"/>
        <v>0</v>
      </c>
      <c r="EF18" s="21"/>
      <c r="EG18" s="23"/>
      <c r="EH18" s="23"/>
      <c r="EI18" s="35" t="s">
        <v>4</v>
      </c>
      <c r="EJ18" s="36"/>
      <c r="EK18" s="35"/>
      <c r="EL18" s="37"/>
      <c r="EM18" s="38">
        <f t="shared" si="49"/>
        <v>0</v>
      </c>
      <c r="EN18" s="39"/>
      <c r="EO18" s="39">
        <f t="shared" si="5"/>
        <v>0</v>
      </c>
      <c r="EP18" s="39">
        <f t="shared" si="6"/>
        <v>0</v>
      </c>
      <c r="EQ18" s="39">
        <f t="shared" si="50"/>
        <v>0</v>
      </c>
      <c r="ER18" s="40"/>
      <c r="ES18" s="42"/>
      <c r="ET18" s="42"/>
      <c r="EU18" s="16" t="s">
        <v>4</v>
      </c>
      <c r="EV18" s="17"/>
      <c r="EW18" s="16"/>
      <c r="EX18" s="18"/>
      <c r="EY18" s="19">
        <f t="shared" si="51"/>
        <v>0</v>
      </c>
      <c r="EZ18" s="20"/>
      <c r="FA18" s="20">
        <f t="shared" si="52"/>
        <v>0</v>
      </c>
      <c r="FB18" s="20">
        <f t="shared" si="53"/>
        <v>0</v>
      </c>
      <c r="FC18" s="20">
        <f t="shared" si="54"/>
        <v>0</v>
      </c>
      <c r="FD18" s="21"/>
      <c r="FE18" s="23"/>
      <c r="FF18" s="23"/>
      <c r="FG18" s="35" t="s">
        <v>4</v>
      </c>
      <c r="FH18" s="36"/>
      <c r="FI18" s="35"/>
      <c r="FJ18" s="37"/>
      <c r="FK18" s="38">
        <f t="shared" si="55"/>
        <v>0</v>
      </c>
      <c r="FL18" s="39"/>
      <c r="FM18" s="39">
        <f t="shared" si="7"/>
        <v>0</v>
      </c>
      <c r="FN18" s="39">
        <f t="shared" si="56"/>
        <v>0</v>
      </c>
      <c r="FO18" s="39">
        <f t="shared" si="57"/>
        <v>0</v>
      </c>
      <c r="FP18" s="40"/>
      <c r="FQ18" s="42"/>
      <c r="FR18" s="42"/>
      <c r="FS18" s="16" t="s">
        <v>4</v>
      </c>
      <c r="FT18" s="17"/>
      <c r="FU18" s="16"/>
      <c r="FV18" s="18"/>
      <c r="FW18" s="19">
        <f t="shared" si="58"/>
        <v>0</v>
      </c>
      <c r="FX18" s="20"/>
      <c r="FY18" s="20">
        <f t="shared" si="59"/>
        <v>0</v>
      </c>
      <c r="FZ18" s="20">
        <f t="shared" si="60"/>
        <v>0</v>
      </c>
      <c r="GA18" s="20">
        <f t="shared" si="61"/>
        <v>0</v>
      </c>
      <c r="GB18" s="21"/>
      <c r="GC18" s="23"/>
      <c r="GD18" s="23"/>
      <c r="GE18" s="35" t="s">
        <v>4</v>
      </c>
      <c r="GF18" s="36"/>
      <c r="GG18" s="35"/>
      <c r="GH18" s="37"/>
      <c r="GI18" s="38">
        <f t="shared" si="62"/>
        <v>0</v>
      </c>
      <c r="GJ18" s="39"/>
      <c r="GK18" s="39">
        <f t="shared" si="64"/>
        <v>0</v>
      </c>
      <c r="GL18" s="39">
        <f t="shared" si="65"/>
        <v>0</v>
      </c>
      <c r="GM18" s="39">
        <f t="shared" si="66"/>
        <v>0</v>
      </c>
      <c r="GN18" s="40"/>
      <c r="GO18" s="42"/>
      <c r="GP18" s="42"/>
      <c r="GQ18" s="16" t="s">
        <v>4</v>
      </c>
      <c r="GR18" s="17"/>
      <c r="GS18" s="16"/>
      <c r="GT18" s="18"/>
      <c r="GU18" s="19">
        <f t="shared" si="67"/>
        <v>0</v>
      </c>
      <c r="GV18" s="20"/>
      <c r="GW18" s="20">
        <f t="shared" si="68"/>
        <v>0</v>
      </c>
      <c r="GX18" s="20">
        <f t="shared" si="8"/>
        <v>0</v>
      </c>
      <c r="GY18" s="20">
        <f t="shared" si="9"/>
        <v>0</v>
      </c>
      <c r="GZ18" s="21"/>
      <c r="HA18" s="23"/>
      <c r="HB18" s="23"/>
      <c r="HC18" s="35" t="s">
        <v>4</v>
      </c>
      <c r="HD18" s="36" t="s">
        <v>212</v>
      </c>
      <c r="HE18" s="35" t="s">
        <v>214</v>
      </c>
      <c r="HF18" s="37">
        <v>111000</v>
      </c>
      <c r="HG18" s="38">
        <f t="shared" si="69"/>
        <v>21090</v>
      </c>
      <c r="HH18" s="39">
        <f t="shared" si="89"/>
        <v>132090</v>
      </c>
      <c r="HI18" s="39">
        <f t="shared" si="70"/>
        <v>5944050</v>
      </c>
      <c r="HJ18" s="39">
        <f t="shared" si="71"/>
        <v>0</v>
      </c>
      <c r="HK18" s="39">
        <f t="shared" si="72"/>
        <v>5944050</v>
      </c>
      <c r="HL18" s="40">
        <v>3</v>
      </c>
      <c r="HM18" s="42"/>
      <c r="HN18" s="42" t="s">
        <v>219</v>
      </c>
      <c r="HO18" s="26">
        <f t="shared" si="83"/>
        <v>132090</v>
      </c>
      <c r="HP18" s="26" t="str">
        <f t="shared" si="84"/>
        <v>18.SURGIPLAST</v>
      </c>
      <c r="HQ18" s="86">
        <f t="shared" si="75"/>
        <v>5944050</v>
      </c>
    </row>
    <row r="19" spans="1:225" ht="74.25" customHeight="1" x14ac:dyDescent="0.25">
      <c r="A19" s="27">
        <v>17</v>
      </c>
      <c r="B19" s="27">
        <v>42295134</v>
      </c>
      <c r="C19" s="28">
        <v>151802010017</v>
      </c>
      <c r="D19" s="29" t="s">
        <v>33</v>
      </c>
      <c r="E19" s="31">
        <v>9</v>
      </c>
      <c r="F19" s="31">
        <v>72</v>
      </c>
      <c r="G19" s="59" t="s">
        <v>4</v>
      </c>
      <c r="H19" s="17"/>
      <c r="I19" s="16"/>
      <c r="J19" s="18"/>
      <c r="K19" s="19">
        <f t="shared" si="10"/>
        <v>0</v>
      </c>
      <c r="L19" s="20"/>
      <c r="M19" s="20">
        <f t="shared" si="11"/>
        <v>0</v>
      </c>
      <c r="N19" s="20">
        <f t="shared" si="12"/>
        <v>0</v>
      </c>
      <c r="O19" s="20">
        <f t="shared" si="13"/>
        <v>0</v>
      </c>
      <c r="P19" s="21"/>
      <c r="Q19" s="23"/>
      <c r="R19" s="23"/>
      <c r="S19" s="44" t="s">
        <v>4</v>
      </c>
      <c r="T19" s="36"/>
      <c r="U19" s="35"/>
      <c r="V19" s="37"/>
      <c r="W19" s="39">
        <f t="shared" si="14"/>
        <v>0</v>
      </c>
      <c r="X19" s="39"/>
      <c r="Y19" s="39">
        <f t="shared" si="15"/>
        <v>0</v>
      </c>
      <c r="Z19" s="39">
        <f t="shared" si="16"/>
        <v>0</v>
      </c>
      <c r="AA19" s="39">
        <f t="shared" si="17"/>
        <v>0</v>
      </c>
      <c r="AB19" s="56"/>
      <c r="AC19" s="42"/>
      <c r="AD19" s="42"/>
      <c r="AE19" s="16" t="s">
        <v>4</v>
      </c>
      <c r="AF19" s="17"/>
      <c r="AG19" s="16"/>
      <c r="AH19" s="18"/>
      <c r="AI19" s="19">
        <f t="shared" si="18"/>
        <v>0</v>
      </c>
      <c r="AJ19" s="20"/>
      <c r="AK19" s="20">
        <f t="shared" si="0"/>
        <v>0</v>
      </c>
      <c r="AL19" s="20">
        <f t="shared" si="1"/>
        <v>0</v>
      </c>
      <c r="AM19" s="20">
        <f t="shared" si="19"/>
        <v>0</v>
      </c>
      <c r="AN19" s="21"/>
      <c r="AO19" s="23"/>
      <c r="AP19" s="23"/>
      <c r="AQ19" s="35" t="s">
        <v>4</v>
      </c>
      <c r="AR19" s="36"/>
      <c r="AS19" s="35"/>
      <c r="AT19" s="37"/>
      <c r="AU19" s="38">
        <f t="shared" si="20"/>
        <v>0</v>
      </c>
      <c r="AV19" s="39"/>
      <c r="AW19" s="39">
        <f t="shared" si="2"/>
        <v>0</v>
      </c>
      <c r="AX19" s="39">
        <f t="shared" si="3"/>
        <v>0</v>
      </c>
      <c r="AY19" s="39">
        <f t="shared" si="4"/>
        <v>0</v>
      </c>
      <c r="AZ19" s="40"/>
      <c r="BA19" s="42"/>
      <c r="BB19" s="42"/>
      <c r="BC19" s="16"/>
      <c r="BD19" s="17"/>
      <c r="BE19" s="16"/>
      <c r="BF19" s="18"/>
      <c r="BG19" s="20">
        <f t="shared" si="21"/>
        <v>0</v>
      </c>
      <c r="BH19" s="20"/>
      <c r="BI19" s="20">
        <f t="shared" si="22"/>
        <v>0</v>
      </c>
      <c r="BJ19" s="20">
        <f t="shared" si="23"/>
        <v>0</v>
      </c>
      <c r="BK19" s="20">
        <f t="shared" si="24"/>
        <v>0</v>
      </c>
      <c r="BL19" s="21"/>
      <c r="BM19" s="23"/>
      <c r="BN19" s="23"/>
      <c r="BO19" s="35" t="s">
        <v>4</v>
      </c>
      <c r="BP19" s="36"/>
      <c r="BQ19" s="35" t="s">
        <v>159</v>
      </c>
      <c r="BR19" s="37"/>
      <c r="BS19" s="38">
        <f t="shared" si="25"/>
        <v>0</v>
      </c>
      <c r="BT19" s="39"/>
      <c r="BU19" s="39">
        <f t="shared" si="26"/>
        <v>0</v>
      </c>
      <c r="BV19" s="39">
        <f t="shared" si="27"/>
        <v>0</v>
      </c>
      <c r="BW19" s="39">
        <f t="shared" si="28"/>
        <v>0</v>
      </c>
      <c r="BX19" s="40"/>
      <c r="BY19" s="42"/>
      <c r="BZ19" s="42"/>
      <c r="CA19" s="16" t="s">
        <v>4</v>
      </c>
      <c r="CB19" s="17"/>
      <c r="CC19" s="16"/>
      <c r="CD19" s="18"/>
      <c r="CE19" s="19">
        <f t="shared" si="29"/>
        <v>0</v>
      </c>
      <c r="CF19" s="20"/>
      <c r="CG19" s="20">
        <f t="shared" si="30"/>
        <v>0</v>
      </c>
      <c r="CH19" s="20">
        <f t="shared" si="31"/>
        <v>0</v>
      </c>
      <c r="CI19" s="20">
        <f t="shared" si="32"/>
        <v>0</v>
      </c>
      <c r="CJ19" s="21"/>
      <c r="CK19" s="23"/>
      <c r="CL19" s="23"/>
      <c r="CM19" s="35"/>
      <c r="CN19" s="36"/>
      <c r="CO19" s="35"/>
      <c r="CP19" s="37"/>
      <c r="CQ19" s="38">
        <f t="shared" si="33"/>
        <v>0</v>
      </c>
      <c r="CR19" s="39"/>
      <c r="CS19" s="39">
        <f t="shared" si="34"/>
        <v>0</v>
      </c>
      <c r="CT19" s="39">
        <f t="shared" si="35"/>
        <v>0</v>
      </c>
      <c r="CU19" s="39">
        <f t="shared" si="36"/>
        <v>0</v>
      </c>
      <c r="CV19" s="40"/>
      <c r="CW19" s="42"/>
      <c r="CX19" s="42"/>
      <c r="CY19" s="16" t="s">
        <v>4</v>
      </c>
      <c r="CZ19" s="17"/>
      <c r="DA19" s="16"/>
      <c r="DB19" s="18"/>
      <c r="DC19" s="19">
        <f t="shared" si="37"/>
        <v>0</v>
      </c>
      <c r="DD19" s="20"/>
      <c r="DE19" s="20">
        <f t="shared" si="38"/>
        <v>0</v>
      </c>
      <c r="DF19" s="20">
        <f t="shared" si="39"/>
        <v>0</v>
      </c>
      <c r="DG19" s="20">
        <f t="shared" si="40"/>
        <v>0</v>
      </c>
      <c r="DH19" s="21"/>
      <c r="DI19" s="23"/>
      <c r="DJ19" s="23"/>
      <c r="DK19" s="35" t="s">
        <v>4</v>
      </c>
      <c r="DL19" s="36"/>
      <c r="DM19" s="35"/>
      <c r="DN19" s="37"/>
      <c r="DO19" s="38">
        <f t="shared" si="41"/>
        <v>0</v>
      </c>
      <c r="DP19" s="39"/>
      <c r="DQ19" s="39">
        <f t="shared" si="42"/>
        <v>0</v>
      </c>
      <c r="DR19" s="39">
        <f t="shared" si="43"/>
        <v>0</v>
      </c>
      <c r="DS19" s="39">
        <f t="shared" si="44"/>
        <v>0</v>
      </c>
      <c r="DT19" s="40"/>
      <c r="DU19" s="42"/>
      <c r="DV19" s="42"/>
      <c r="DW19" s="16" t="s">
        <v>4</v>
      </c>
      <c r="DX19" s="17"/>
      <c r="DY19" s="16"/>
      <c r="DZ19" s="18"/>
      <c r="EA19" s="19">
        <f t="shared" si="45"/>
        <v>0</v>
      </c>
      <c r="EB19" s="20"/>
      <c r="EC19" s="20">
        <f t="shared" si="46"/>
        <v>0</v>
      </c>
      <c r="ED19" s="20">
        <f t="shared" si="47"/>
        <v>0</v>
      </c>
      <c r="EE19" s="20">
        <f t="shared" si="48"/>
        <v>0</v>
      </c>
      <c r="EF19" s="21"/>
      <c r="EG19" s="23"/>
      <c r="EH19" s="23"/>
      <c r="EI19" s="35" t="s">
        <v>4</v>
      </c>
      <c r="EJ19" s="36"/>
      <c r="EK19" s="35"/>
      <c r="EL19" s="37"/>
      <c r="EM19" s="38">
        <f t="shared" si="49"/>
        <v>0</v>
      </c>
      <c r="EN19" s="39"/>
      <c r="EO19" s="39">
        <f t="shared" si="5"/>
        <v>0</v>
      </c>
      <c r="EP19" s="39">
        <f t="shared" si="6"/>
        <v>0</v>
      </c>
      <c r="EQ19" s="39">
        <f t="shared" si="50"/>
        <v>0</v>
      </c>
      <c r="ER19" s="40"/>
      <c r="ES19" s="42"/>
      <c r="ET19" s="42"/>
      <c r="EU19" s="16" t="s">
        <v>4</v>
      </c>
      <c r="EV19" s="17"/>
      <c r="EW19" s="16"/>
      <c r="EX19" s="18"/>
      <c r="EY19" s="19">
        <f t="shared" si="51"/>
        <v>0</v>
      </c>
      <c r="EZ19" s="20"/>
      <c r="FA19" s="20">
        <f t="shared" si="52"/>
        <v>0</v>
      </c>
      <c r="FB19" s="20">
        <f t="shared" si="53"/>
        <v>0</v>
      </c>
      <c r="FC19" s="20">
        <f t="shared" si="54"/>
        <v>0</v>
      </c>
      <c r="FD19" s="21"/>
      <c r="FE19" s="23"/>
      <c r="FF19" s="23"/>
      <c r="FG19" s="35" t="s">
        <v>4</v>
      </c>
      <c r="FH19" s="36"/>
      <c r="FI19" s="35"/>
      <c r="FJ19" s="37"/>
      <c r="FK19" s="38">
        <f t="shared" si="55"/>
        <v>0</v>
      </c>
      <c r="FL19" s="39"/>
      <c r="FM19" s="39">
        <f t="shared" si="7"/>
        <v>0</v>
      </c>
      <c r="FN19" s="39">
        <f t="shared" si="56"/>
        <v>0</v>
      </c>
      <c r="FO19" s="39">
        <f t="shared" si="57"/>
        <v>0</v>
      </c>
      <c r="FP19" s="40"/>
      <c r="FQ19" s="42"/>
      <c r="FR19" s="42"/>
      <c r="FS19" s="16" t="s">
        <v>4</v>
      </c>
      <c r="FT19" s="17" t="s">
        <v>4</v>
      </c>
      <c r="FU19" s="16" t="s">
        <v>198</v>
      </c>
      <c r="FV19" s="18">
        <v>75900</v>
      </c>
      <c r="FW19" s="19">
        <f t="shared" si="58"/>
        <v>14421</v>
      </c>
      <c r="FX19" s="20">
        <f t="shared" ref="FX19" si="90">+FW19+FV19</f>
        <v>90321</v>
      </c>
      <c r="FY19" s="20">
        <f t="shared" si="59"/>
        <v>812889</v>
      </c>
      <c r="FZ19" s="20">
        <f t="shared" si="60"/>
        <v>6503112</v>
      </c>
      <c r="GA19" s="20">
        <f t="shared" si="61"/>
        <v>7316001</v>
      </c>
      <c r="GB19" s="21">
        <v>4</v>
      </c>
      <c r="GC19" s="23">
        <v>2</v>
      </c>
      <c r="GD19" s="23" t="s">
        <v>197</v>
      </c>
      <c r="GE19" s="35" t="s">
        <v>4</v>
      </c>
      <c r="GF19" s="36"/>
      <c r="GG19" s="35"/>
      <c r="GH19" s="37"/>
      <c r="GI19" s="38">
        <f t="shared" si="62"/>
        <v>0</v>
      </c>
      <c r="GJ19" s="39"/>
      <c r="GK19" s="39">
        <f t="shared" si="64"/>
        <v>0</v>
      </c>
      <c r="GL19" s="39">
        <f t="shared" si="65"/>
        <v>0</v>
      </c>
      <c r="GM19" s="39">
        <f t="shared" si="66"/>
        <v>0</v>
      </c>
      <c r="GN19" s="40"/>
      <c r="GO19" s="42"/>
      <c r="GP19" s="42"/>
      <c r="GQ19" s="16" t="s">
        <v>4</v>
      </c>
      <c r="GR19" s="17"/>
      <c r="GS19" s="16"/>
      <c r="GT19" s="18"/>
      <c r="GU19" s="19">
        <f t="shared" si="67"/>
        <v>0</v>
      </c>
      <c r="GV19" s="20"/>
      <c r="GW19" s="20">
        <f t="shared" si="68"/>
        <v>0</v>
      </c>
      <c r="GX19" s="20">
        <f t="shared" si="8"/>
        <v>0</v>
      </c>
      <c r="GY19" s="20">
        <f t="shared" si="9"/>
        <v>0</v>
      </c>
      <c r="GZ19" s="21"/>
      <c r="HA19" s="23"/>
      <c r="HB19" s="23"/>
      <c r="HC19" s="35" t="s">
        <v>4</v>
      </c>
      <c r="HD19" s="36"/>
      <c r="HE19" s="35"/>
      <c r="HF19" s="37"/>
      <c r="HG19" s="38">
        <f t="shared" si="69"/>
        <v>0</v>
      </c>
      <c r="HH19" s="39"/>
      <c r="HI19" s="39">
        <f t="shared" si="70"/>
        <v>0</v>
      </c>
      <c r="HJ19" s="39">
        <f t="shared" si="71"/>
        <v>0</v>
      </c>
      <c r="HK19" s="39">
        <f t="shared" si="72"/>
        <v>0</v>
      </c>
      <c r="HL19" s="40"/>
      <c r="HM19" s="42"/>
      <c r="HN19" s="42"/>
      <c r="HO19" s="26">
        <f t="shared" si="83"/>
        <v>90321</v>
      </c>
      <c r="HP19" s="26" t="str">
        <f t="shared" si="84"/>
        <v>15.INTERSURGICAL</v>
      </c>
      <c r="HQ19" s="86">
        <f t="shared" si="75"/>
        <v>7316001</v>
      </c>
    </row>
    <row r="20" spans="1:225" s="85" customFormat="1" ht="29.25" customHeight="1" x14ac:dyDescent="0.25">
      <c r="A20" s="64">
        <v>18</v>
      </c>
      <c r="B20" s="64">
        <v>42131708</v>
      </c>
      <c r="C20" s="65">
        <v>1910010201850</v>
      </c>
      <c r="D20" s="66" t="s">
        <v>34</v>
      </c>
      <c r="E20" s="67">
        <v>90</v>
      </c>
      <c r="F20" s="67">
        <v>0</v>
      </c>
      <c r="G20" s="68" t="s">
        <v>95</v>
      </c>
      <c r="H20" s="69"/>
      <c r="I20" s="70"/>
      <c r="J20" s="71"/>
      <c r="K20" s="72">
        <f t="shared" si="10"/>
        <v>0</v>
      </c>
      <c r="L20" s="73"/>
      <c r="M20" s="73">
        <f t="shared" si="11"/>
        <v>0</v>
      </c>
      <c r="N20" s="73">
        <f t="shared" si="12"/>
        <v>0</v>
      </c>
      <c r="O20" s="73">
        <f t="shared" si="13"/>
        <v>0</v>
      </c>
      <c r="P20" s="74"/>
      <c r="Q20" s="75"/>
      <c r="R20" s="75"/>
      <c r="S20" s="76" t="s">
        <v>95</v>
      </c>
      <c r="T20" s="77" t="s">
        <v>108</v>
      </c>
      <c r="U20" s="78" t="s">
        <v>104</v>
      </c>
      <c r="V20" s="79">
        <v>90</v>
      </c>
      <c r="W20" s="80">
        <f t="shared" si="14"/>
        <v>17.100000000000001</v>
      </c>
      <c r="X20" s="80">
        <f t="shared" si="78"/>
        <v>107.1</v>
      </c>
      <c r="Y20" s="80">
        <f>+X20*$E20</f>
        <v>9639</v>
      </c>
      <c r="Z20" s="80">
        <f t="shared" si="16"/>
        <v>0</v>
      </c>
      <c r="AA20" s="80">
        <f t="shared" si="17"/>
        <v>9639</v>
      </c>
      <c r="AB20" s="81">
        <v>3</v>
      </c>
      <c r="AC20" s="82"/>
      <c r="AD20" s="82" t="s">
        <v>113</v>
      </c>
      <c r="AE20" s="70" t="s">
        <v>95</v>
      </c>
      <c r="AF20" s="69"/>
      <c r="AG20" s="70"/>
      <c r="AH20" s="71"/>
      <c r="AI20" s="72">
        <f t="shared" si="18"/>
        <v>0</v>
      </c>
      <c r="AJ20" s="73"/>
      <c r="AK20" s="73">
        <f t="shared" si="0"/>
        <v>0</v>
      </c>
      <c r="AL20" s="73">
        <f t="shared" si="1"/>
        <v>0</v>
      </c>
      <c r="AM20" s="73">
        <f t="shared" si="19"/>
        <v>0</v>
      </c>
      <c r="AN20" s="74"/>
      <c r="AO20" s="75"/>
      <c r="AP20" s="75"/>
      <c r="AQ20" s="78" t="s">
        <v>95</v>
      </c>
      <c r="AR20" s="77"/>
      <c r="AS20" s="78"/>
      <c r="AT20" s="79"/>
      <c r="AU20" s="83">
        <f t="shared" si="20"/>
        <v>0</v>
      </c>
      <c r="AV20" s="80"/>
      <c r="AW20" s="80">
        <f t="shared" si="2"/>
        <v>0</v>
      </c>
      <c r="AX20" s="80">
        <f t="shared" si="3"/>
        <v>0</v>
      </c>
      <c r="AY20" s="80">
        <f t="shared" si="4"/>
        <v>0</v>
      </c>
      <c r="AZ20" s="84"/>
      <c r="BA20" s="82"/>
      <c r="BB20" s="82"/>
      <c r="BC20" s="70"/>
      <c r="BD20" s="69"/>
      <c r="BE20" s="70"/>
      <c r="BF20" s="71"/>
      <c r="BG20" s="73">
        <f t="shared" si="21"/>
        <v>0</v>
      </c>
      <c r="BH20" s="73"/>
      <c r="BI20" s="73">
        <f t="shared" si="22"/>
        <v>0</v>
      </c>
      <c r="BJ20" s="73">
        <f t="shared" si="23"/>
        <v>0</v>
      </c>
      <c r="BK20" s="73">
        <f t="shared" si="24"/>
        <v>0</v>
      </c>
      <c r="BL20" s="74"/>
      <c r="BM20" s="75"/>
      <c r="BN20" s="75"/>
      <c r="BO20" s="78" t="s">
        <v>95</v>
      </c>
      <c r="BP20" s="77"/>
      <c r="BQ20" s="78"/>
      <c r="BR20" s="79"/>
      <c r="BS20" s="83">
        <f t="shared" si="25"/>
        <v>0</v>
      </c>
      <c r="BT20" s="80"/>
      <c r="BU20" s="80">
        <f t="shared" si="26"/>
        <v>0</v>
      </c>
      <c r="BV20" s="80">
        <f t="shared" si="27"/>
        <v>0</v>
      </c>
      <c r="BW20" s="80">
        <f t="shared" si="28"/>
        <v>0</v>
      </c>
      <c r="BX20" s="84"/>
      <c r="BY20" s="82"/>
      <c r="BZ20" s="82"/>
      <c r="CA20" s="70" t="s">
        <v>95</v>
      </c>
      <c r="CB20" s="69" t="s">
        <v>161</v>
      </c>
      <c r="CC20" s="70" t="s">
        <v>164</v>
      </c>
      <c r="CD20" s="71">
        <v>3638</v>
      </c>
      <c r="CE20" s="72">
        <f t="shared" si="29"/>
        <v>691.22</v>
      </c>
      <c r="CF20" s="73">
        <f t="shared" ref="CF20:CF21" si="91">CD20+CE20</f>
        <v>4329.22</v>
      </c>
      <c r="CG20" s="73">
        <f t="shared" si="30"/>
        <v>389629.80000000005</v>
      </c>
      <c r="CH20" s="73">
        <f t="shared" si="31"/>
        <v>0</v>
      </c>
      <c r="CI20" s="73">
        <f t="shared" si="32"/>
        <v>389629.80000000005</v>
      </c>
      <c r="CJ20" s="74"/>
      <c r="CK20" s="75"/>
      <c r="CL20" s="75" t="s">
        <v>163</v>
      </c>
      <c r="CM20" s="78"/>
      <c r="CN20" s="77"/>
      <c r="CO20" s="78"/>
      <c r="CP20" s="79"/>
      <c r="CQ20" s="83">
        <f t="shared" si="33"/>
        <v>0</v>
      </c>
      <c r="CR20" s="80"/>
      <c r="CS20" s="80">
        <f t="shared" si="34"/>
        <v>0</v>
      </c>
      <c r="CT20" s="80">
        <f t="shared" si="35"/>
        <v>0</v>
      </c>
      <c r="CU20" s="80">
        <f t="shared" si="36"/>
        <v>0</v>
      </c>
      <c r="CV20" s="84"/>
      <c r="CW20" s="82"/>
      <c r="CX20" s="82"/>
      <c r="CY20" s="70" t="s">
        <v>95</v>
      </c>
      <c r="CZ20" s="69"/>
      <c r="DA20" s="70"/>
      <c r="DB20" s="71"/>
      <c r="DC20" s="72">
        <f t="shared" si="37"/>
        <v>0</v>
      </c>
      <c r="DD20" s="73"/>
      <c r="DE20" s="73">
        <f t="shared" si="38"/>
        <v>0</v>
      </c>
      <c r="DF20" s="73">
        <f t="shared" si="39"/>
        <v>0</v>
      </c>
      <c r="DG20" s="73">
        <f t="shared" si="40"/>
        <v>0</v>
      </c>
      <c r="DH20" s="74"/>
      <c r="DI20" s="75"/>
      <c r="DJ20" s="75"/>
      <c r="DK20" s="78" t="s">
        <v>95</v>
      </c>
      <c r="DL20" s="77"/>
      <c r="DM20" s="78"/>
      <c r="DN20" s="79"/>
      <c r="DO20" s="83">
        <f t="shared" si="41"/>
        <v>0</v>
      </c>
      <c r="DP20" s="80"/>
      <c r="DQ20" s="80">
        <f t="shared" si="42"/>
        <v>0</v>
      </c>
      <c r="DR20" s="80">
        <f t="shared" si="43"/>
        <v>0</v>
      </c>
      <c r="DS20" s="80">
        <f t="shared" si="44"/>
        <v>0</v>
      </c>
      <c r="DT20" s="84"/>
      <c r="DU20" s="82"/>
      <c r="DV20" s="82"/>
      <c r="DW20" s="70" t="s">
        <v>95</v>
      </c>
      <c r="DX20" s="69"/>
      <c r="DY20" s="70"/>
      <c r="DZ20" s="71"/>
      <c r="EA20" s="72">
        <f t="shared" si="45"/>
        <v>0</v>
      </c>
      <c r="EB20" s="73"/>
      <c r="EC20" s="73">
        <f t="shared" si="46"/>
        <v>0</v>
      </c>
      <c r="ED20" s="73">
        <f t="shared" si="47"/>
        <v>0</v>
      </c>
      <c r="EE20" s="73">
        <f t="shared" si="48"/>
        <v>0</v>
      </c>
      <c r="EF20" s="74"/>
      <c r="EG20" s="75"/>
      <c r="EH20" s="75"/>
      <c r="EI20" s="78" t="s">
        <v>95</v>
      </c>
      <c r="EJ20" s="77"/>
      <c r="EK20" s="78"/>
      <c r="EL20" s="79"/>
      <c r="EM20" s="83">
        <f t="shared" si="49"/>
        <v>0</v>
      </c>
      <c r="EN20" s="80"/>
      <c r="EO20" s="80">
        <f t="shared" si="5"/>
        <v>0</v>
      </c>
      <c r="EP20" s="80">
        <f t="shared" si="6"/>
        <v>0</v>
      </c>
      <c r="EQ20" s="80">
        <f t="shared" si="50"/>
        <v>0</v>
      </c>
      <c r="ER20" s="84"/>
      <c r="ES20" s="82"/>
      <c r="ET20" s="82"/>
      <c r="EU20" s="70" t="s">
        <v>95</v>
      </c>
      <c r="EV20" s="69"/>
      <c r="EW20" s="70"/>
      <c r="EX20" s="71"/>
      <c r="EY20" s="72">
        <f t="shared" si="51"/>
        <v>0</v>
      </c>
      <c r="EZ20" s="73"/>
      <c r="FA20" s="73">
        <f t="shared" si="52"/>
        <v>0</v>
      </c>
      <c r="FB20" s="73">
        <f t="shared" si="53"/>
        <v>0</v>
      </c>
      <c r="FC20" s="73">
        <f t="shared" si="54"/>
        <v>0</v>
      </c>
      <c r="FD20" s="74"/>
      <c r="FE20" s="75"/>
      <c r="FF20" s="75"/>
      <c r="FG20" s="78" t="s">
        <v>95</v>
      </c>
      <c r="FH20" s="77"/>
      <c r="FI20" s="78"/>
      <c r="FJ20" s="79"/>
      <c r="FK20" s="83">
        <f t="shared" si="55"/>
        <v>0</v>
      </c>
      <c r="FL20" s="80"/>
      <c r="FM20" s="80">
        <f t="shared" si="7"/>
        <v>0</v>
      </c>
      <c r="FN20" s="80">
        <f t="shared" si="56"/>
        <v>0</v>
      </c>
      <c r="FO20" s="80">
        <f t="shared" si="57"/>
        <v>0</v>
      </c>
      <c r="FP20" s="84"/>
      <c r="FQ20" s="82"/>
      <c r="FR20" s="82"/>
      <c r="FS20" s="70" t="s">
        <v>95</v>
      </c>
      <c r="FT20" s="69"/>
      <c r="FU20" s="70"/>
      <c r="FV20" s="71"/>
      <c r="FW20" s="72">
        <f t="shared" si="58"/>
        <v>0</v>
      </c>
      <c r="FX20" s="73"/>
      <c r="FY20" s="73">
        <f t="shared" si="59"/>
        <v>0</v>
      </c>
      <c r="FZ20" s="73">
        <f t="shared" si="60"/>
        <v>0</v>
      </c>
      <c r="GA20" s="73">
        <f t="shared" si="61"/>
        <v>0</v>
      </c>
      <c r="GB20" s="74"/>
      <c r="GC20" s="75"/>
      <c r="GD20" s="75"/>
      <c r="GE20" s="78" t="s">
        <v>95</v>
      </c>
      <c r="GF20" s="77"/>
      <c r="GG20" s="78"/>
      <c r="GH20" s="79"/>
      <c r="GI20" s="83">
        <f t="shared" si="62"/>
        <v>0</v>
      </c>
      <c r="GJ20" s="80"/>
      <c r="GK20" s="80">
        <f t="shared" si="64"/>
        <v>0</v>
      </c>
      <c r="GL20" s="80">
        <f t="shared" si="65"/>
        <v>0</v>
      </c>
      <c r="GM20" s="80">
        <f t="shared" si="66"/>
        <v>0</v>
      </c>
      <c r="GN20" s="84"/>
      <c r="GO20" s="82"/>
      <c r="GP20" s="82"/>
      <c r="GQ20" s="70" t="s">
        <v>95</v>
      </c>
      <c r="GR20" s="69"/>
      <c r="GS20" s="70"/>
      <c r="GT20" s="71"/>
      <c r="GU20" s="72">
        <f t="shared" si="67"/>
        <v>0</v>
      </c>
      <c r="GV20" s="73"/>
      <c r="GW20" s="73">
        <f t="shared" si="68"/>
        <v>0</v>
      </c>
      <c r="GX20" s="73">
        <f t="shared" si="8"/>
        <v>0</v>
      </c>
      <c r="GY20" s="73">
        <f t="shared" si="9"/>
        <v>0</v>
      </c>
      <c r="GZ20" s="74"/>
      <c r="HA20" s="75"/>
      <c r="HB20" s="75"/>
      <c r="HC20" s="78" t="s">
        <v>95</v>
      </c>
      <c r="HD20" s="77"/>
      <c r="HE20" s="78"/>
      <c r="HF20" s="79"/>
      <c r="HG20" s="83">
        <f t="shared" si="69"/>
        <v>0</v>
      </c>
      <c r="HH20" s="80"/>
      <c r="HI20" s="80">
        <f t="shared" si="70"/>
        <v>0</v>
      </c>
      <c r="HJ20" s="80">
        <f t="shared" si="71"/>
        <v>0</v>
      </c>
      <c r="HK20" s="80">
        <f t="shared" si="72"/>
        <v>0</v>
      </c>
      <c r="HL20" s="84"/>
      <c r="HM20" s="82"/>
      <c r="HN20" s="82"/>
      <c r="HO20" s="26">
        <f t="shared" si="83"/>
        <v>107.1</v>
      </c>
      <c r="HP20" s="26" t="str">
        <f t="shared" si="84"/>
        <v>2. BIOPLAST S.A</v>
      </c>
      <c r="HQ20" s="86">
        <f t="shared" si="75"/>
        <v>9639</v>
      </c>
    </row>
    <row r="21" spans="1:225" ht="26.25" x14ac:dyDescent="0.25">
      <c r="A21" s="27">
        <v>19</v>
      </c>
      <c r="B21" s="27">
        <v>42131708</v>
      </c>
      <c r="C21" s="28">
        <v>1910013950</v>
      </c>
      <c r="D21" s="29" t="s">
        <v>35</v>
      </c>
      <c r="E21" s="31">
        <v>5400</v>
      </c>
      <c r="F21" s="31">
        <v>450</v>
      </c>
      <c r="G21" s="59" t="s">
        <v>4</v>
      </c>
      <c r="H21" s="17"/>
      <c r="I21" s="16"/>
      <c r="J21" s="18"/>
      <c r="K21" s="19">
        <f t="shared" si="10"/>
        <v>0</v>
      </c>
      <c r="L21" s="20"/>
      <c r="M21" s="20">
        <f t="shared" si="11"/>
        <v>0</v>
      </c>
      <c r="N21" s="20">
        <f t="shared" si="12"/>
        <v>0</v>
      </c>
      <c r="O21" s="20">
        <f t="shared" si="13"/>
        <v>0</v>
      </c>
      <c r="P21" s="21"/>
      <c r="Q21" s="23"/>
      <c r="R21" s="23"/>
      <c r="S21" s="44" t="s">
        <v>4</v>
      </c>
      <c r="T21" s="36"/>
      <c r="U21" s="35"/>
      <c r="V21" s="37"/>
      <c r="W21" s="39">
        <f t="shared" si="14"/>
        <v>0</v>
      </c>
      <c r="X21" s="39"/>
      <c r="Y21" s="39">
        <f t="shared" si="15"/>
        <v>0</v>
      </c>
      <c r="Z21" s="39">
        <f t="shared" si="16"/>
        <v>0</v>
      </c>
      <c r="AA21" s="39">
        <f t="shared" si="17"/>
        <v>0</v>
      </c>
      <c r="AB21" s="56"/>
      <c r="AC21" s="42"/>
      <c r="AD21" s="42"/>
      <c r="AE21" s="16" t="s">
        <v>4</v>
      </c>
      <c r="AF21" s="17"/>
      <c r="AG21" s="16"/>
      <c r="AH21" s="18"/>
      <c r="AI21" s="19">
        <f t="shared" si="18"/>
        <v>0</v>
      </c>
      <c r="AJ21" s="20"/>
      <c r="AK21" s="20">
        <f t="shared" si="0"/>
        <v>0</v>
      </c>
      <c r="AL21" s="20">
        <f t="shared" si="1"/>
        <v>0</v>
      </c>
      <c r="AM21" s="20">
        <f t="shared" si="19"/>
        <v>0</v>
      </c>
      <c r="AN21" s="21"/>
      <c r="AO21" s="23"/>
      <c r="AP21" s="23"/>
      <c r="AQ21" s="35" t="s">
        <v>4</v>
      </c>
      <c r="AR21" s="36"/>
      <c r="AS21" s="35"/>
      <c r="AT21" s="37"/>
      <c r="AU21" s="38">
        <f t="shared" si="20"/>
        <v>0</v>
      </c>
      <c r="AV21" s="39"/>
      <c r="AW21" s="39">
        <f t="shared" si="2"/>
        <v>0</v>
      </c>
      <c r="AX21" s="39">
        <f t="shared" si="3"/>
        <v>0</v>
      </c>
      <c r="AY21" s="39">
        <f t="shared" si="4"/>
        <v>0</v>
      </c>
      <c r="AZ21" s="40"/>
      <c r="BA21" s="42"/>
      <c r="BB21" s="42"/>
      <c r="BC21" s="16"/>
      <c r="BD21" s="17"/>
      <c r="BE21" s="16"/>
      <c r="BF21" s="18"/>
      <c r="BG21" s="20">
        <f t="shared" si="21"/>
        <v>0</v>
      </c>
      <c r="BH21" s="20"/>
      <c r="BI21" s="20">
        <f t="shared" si="22"/>
        <v>0</v>
      </c>
      <c r="BJ21" s="20">
        <f t="shared" si="23"/>
        <v>0</v>
      </c>
      <c r="BK21" s="20">
        <f t="shared" si="24"/>
        <v>0</v>
      </c>
      <c r="BL21" s="21"/>
      <c r="BM21" s="23"/>
      <c r="BN21" s="23"/>
      <c r="BO21" s="35" t="s">
        <v>4</v>
      </c>
      <c r="BP21" s="36"/>
      <c r="BQ21" s="35"/>
      <c r="BR21" s="37"/>
      <c r="BS21" s="38">
        <f t="shared" si="25"/>
        <v>0</v>
      </c>
      <c r="BT21" s="39"/>
      <c r="BU21" s="39">
        <f t="shared" si="26"/>
        <v>0</v>
      </c>
      <c r="BV21" s="39">
        <f t="shared" si="27"/>
        <v>0</v>
      </c>
      <c r="BW21" s="39">
        <f t="shared" si="28"/>
        <v>0</v>
      </c>
      <c r="BX21" s="40"/>
      <c r="BY21" s="42"/>
      <c r="BZ21" s="42"/>
      <c r="CA21" s="16" t="s">
        <v>4</v>
      </c>
      <c r="CB21" s="17" t="s">
        <v>162</v>
      </c>
      <c r="CC21" s="16" t="s">
        <v>164</v>
      </c>
      <c r="CD21" s="18">
        <v>85</v>
      </c>
      <c r="CE21" s="19">
        <f t="shared" si="29"/>
        <v>16.149999999999999</v>
      </c>
      <c r="CF21" s="20">
        <f t="shared" si="91"/>
        <v>101.15</v>
      </c>
      <c r="CG21" s="20">
        <f t="shared" si="30"/>
        <v>546210</v>
      </c>
      <c r="CH21" s="20">
        <f t="shared" si="31"/>
        <v>45517.5</v>
      </c>
      <c r="CI21" s="20">
        <f t="shared" si="32"/>
        <v>591727.5</v>
      </c>
      <c r="CJ21" s="21"/>
      <c r="CK21" s="23"/>
      <c r="CL21" s="23" t="s">
        <v>163</v>
      </c>
      <c r="CM21" s="35"/>
      <c r="CN21" s="36"/>
      <c r="CO21" s="35"/>
      <c r="CP21" s="37"/>
      <c r="CQ21" s="38">
        <f t="shared" si="33"/>
        <v>0</v>
      </c>
      <c r="CR21" s="39"/>
      <c r="CS21" s="39">
        <f t="shared" si="34"/>
        <v>0</v>
      </c>
      <c r="CT21" s="39">
        <f t="shared" si="35"/>
        <v>0</v>
      </c>
      <c r="CU21" s="39">
        <f t="shared" si="36"/>
        <v>0</v>
      </c>
      <c r="CV21" s="40"/>
      <c r="CW21" s="42"/>
      <c r="CX21" s="42"/>
      <c r="CY21" s="16" t="s">
        <v>4</v>
      </c>
      <c r="CZ21" s="17"/>
      <c r="DA21" s="16"/>
      <c r="DB21" s="18"/>
      <c r="DC21" s="19">
        <f t="shared" si="37"/>
        <v>0</v>
      </c>
      <c r="DD21" s="20"/>
      <c r="DE21" s="20">
        <f t="shared" si="38"/>
        <v>0</v>
      </c>
      <c r="DF21" s="20">
        <f t="shared" si="39"/>
        <v>0</v>
      </c>
      <c r="DG21" s="20">
        <f t="shared" si="40"/>
        <v>0</v>
      </c>
      <c r="DH21" s="21"/>
      <c r="DI21" s="23"/>
      <c r="DJ21" s="23"/>
      <c r="DK21" s="35" t="s">
        <v>4</v>
      </c>
      <c r="DL21" s="36"/>
      <c r="DM21" s="35"/>
      <c r="DN21" s="37"/>
      <c r="DO21" s="38">
        <f t="shared" si="41"/>
        <v>0</v>
      </c>
      <c r="DP21" s="39"/>
      <c r="DQ21" s="39">
        <f t="shared" si="42"/>
        <v>0</v>
      </c>
      <c r="DR21" s="39">
        <f t="shared" si="43"/>
        <v>0</v>
      </c>
      <c r="DS21" s="39">
        <f t="shared" si="44"/>
        <v>0</v>
      </c>
      <c r="DT21" s="40"/>
      <c r="DU21" s="42"/>
      <c r="DV21" s="42"/>
      <c r="DW21" s="16" t="s">
        <v>4</v>
      </c>
      <c r="DX21" s="17"/>
      <c r="DY21" s="16"/>
      <c r="DZ21" s="18"/>
      <c r="EA21" s="19">
        <f t="shared" si="45"/>
        <v>0</v>
      </c>
      <c r="EB21" s="20"/>
      <c r="EC21" s="20">
        <f t="shared" si="46"/>
        <v>0</v>
      </c>
      <c r="ED21" s="20">
        <f t="shared" si="47"/>
        <v>0</v>
      </c>
      <c r="EE21" s="20">
        <f t="shared" si="48"/>
        <v>0</v>
      </c>
      <c r="EF21" s="21"/>
      <c r="EG21" s="23"/>
      <c r="EH21" s="23"/>
      <c r="EI21" s="35" t="s">
        <v>4</v>
      </c>
      <c r="EJ21" s="36"/>
      <c r="EK21" s="35"/>
      <c r="EL21" s="37"/>
      <c r="EM21" s="38">
        <f t="shared" si="49"/>
        <v>0</v>
      </c>
      <c r="EN21" s="39"/>
      <c r="EO21" s="39">
        <f t="shared" si="5"/>
        <v>0</v>
      </c>
      <c r="EP21" s="39">
        <f t="shared" si="6"/>
        <v>0</v>
      </c>
      <c r="EQ21" s="39">
        <f t="shared" si="50"/>
        <v>0</v>
      </c>
      <c r="ER21" s="40"/>
      <c r="ES21" s="42"/>
      <c r="ET21" s="42"/>
      <c r="EU21" s="16" t="s">
        <v>4</v>
      </c>
      <c r="EV21" s="17"/>
      <c r="EW21" s="16"/>
      <c r="EX21" s="18"/>
      <c r="EY21" s="19">
        <f t="shared" si="51"/>
        <v>0</v>
      </c>
      <c r="EZ21" s="20"/>
      <c r="FA21" s="20">
        <f t="shared" si="52"/>
        <v>0</v>
      </c>
      <c r="FB21" s="20">
        <f t="shared" si="53"/>
        <v>0</v>
      </c>
      <c r="FC21" s="20">
        <f t="shared" si="54"/>
        <v>0</v>
      </c>
      <c r="FD21" s="21"/>
      <c r="FE21" s="23"/>
      <c r="FF21" s="23"/>
      <c r="FG21" s="35" t="s">
        <v>4</v>
      </c>
      <c r="FH21" s="36"/>
      <c r="FI21" s="35"/>
      <c r="FJ21" s="37"/>
      <c r="FK21" s="38">
        <f t="shared" si="55"/>
        <v>0</v>
      </c>
      <c r="FL21" s="39"/>
      <c r="FM21" s="39">
        <f t="shared" si="7"/>
        <v>0</v>
      </c>
      <c r="FN21" s="39">
        <f t="shared" si="56"/>
        <v>0</v>
      </c>
      <c r="FO21" s="39">
        <f t="shared" si="57"/>
        <v>0</v>
      </c>
      <c r="FP21" s="40"/>
      <c r="FQ21" s="42"/>
      <c r="FR21" s="42"/>
      <c r="FS21" s="16" t="s">
        <v>4</v>
      </c>
      <c r="FT21" s="17"/>
      <c r="FU21" s="16"/>
      <c r="FV21" s="18"/>
      <c r="FW21" s="19">
        <f t="shared" si="58"/>
        <v>0</v>
      </c>
      <c r="FX21" s="20"/>
      <c r="FY21" s="20">
        <f t="shared" si="59"/>
        <v>0</v>
      </c>
      <c r="FZ21" s="20">
        <f t="shared" si="60"/>
        <v>0</v>
      </c>
      <c r="GA21" s="20">
        <f t="shared" si="61"/>
        <v>0</v>
      </c>
      <c r="GB21" s="21"/>
      <c r="GC21" s="23"/>
      <c r="GD21" s="23"/>
      <c r="GE21" s="35" t="s">
        <v>4</v>
      </c>
      <c r="GF21" s="36"/>
      <c r="GG21" s="35"/>
      <c r="GH21" s="37"/>
      <c r="GI21" s="38">
        <f t="shared" si="62"/>
        <v>0</v>
      </c>
      <c r="GJ21" s="39"/>
      <c r="GK21" s="39">
        <f t="shared" si="64"/>
        <v>0</v>
      </c>
      <c r="GL21" s="39">
        <f t="shared" si="65"/>
        <v>0</v>
      </c>
      <c r="GM21" s="39">
        <f t="shared" si="66"/>
        <v>0</v>
      </c>
      <c r="GN21" s="40"/>
      <c r="GO21" s="42"/>
      <c r="GP21" s="42"/>
      <c r="GQ21" s="16" t="s">
        <v>4</v>
      </c>
      <c r="GR21" s="17"/>
      <c r="GS21" s="16"/>
      <c r="GT21" s="18"/>
      <c r="GU21" s="19">
        <f t="shared" si="67"/>
        <v>0</v>
      </c>
      <c r="GV21" s="20"/>
      <c r="GW21" s="20">
        <f t="shared" si="68"/>
        <v>0</v>
      </c>
      <c r="GX21" s="20">
        <f t="shared" si="8"/>
        <v>0</v>
      </c>
      <c r="GY21" s="20">
        <f t="shared" si="9"/>
        <v>0</v>
      </c>
      <c r="GZ21" s="21"/>
      <c r="HA21" s="23"/>
      <c r="HB21" s="23"/>
      <c r="HC21" s="35" t="s">
        <v>4</v>
      </c>
      <c r="HD21" s="36"/>
      <c r="HE21" s="35"/>
      <c r="HF21" s="37"/>
      <c r="HG21" s="38">
        <f t="shared" si="69"/>
        <v>0</v>
      </c>
      <c r="HH21" s="39"/>
      <c r="HI21" s="39">
        <f t="shared" si="70"/>
        <v>0</v>
      </c>
      <c r="HJ21" s="39">
        <f t="shared" si="71"/>
        <v>0</v>
      </c>
      <c r="HK21" s="39">
        <f t="shared" si="72"/>
        <v>0</v>
      </c>
      <c r="HL21" s="40"/>
      <c r="HM21" s="42"/>
      <c r="HN21" s="42"/>
      <c r="HO21" s="26">
        <f t="shared" si="83"/>
        <v>101.15</v>
      </c>
      <c r="HP21" s="26" t="str">
        <f t="shared" si="84"/>
        <v>7. TECNICA ELECTROMEDICA</v>
      </c>
      <c r="HQ21" s="86">
        <f t="shared" si="75"/>
        <v>591727.5</v>
      </c>
    </row>
    <row r="22" spans="1:225" ht="32.25" customHeight="1" x14ac:dyDescent="0.25">
      <c r="A22" s="27">
        <v>20</v>
      </c>
      <c r="B22" s="27">
        <v>42131708</v>
      </c>
      <c r="C22" s="28">
        <v>1910010200557</v>
      </c>
      <c r="D22" s="29" t="s">
        <v>36</v>
      </c>
      <c r="E22" s="31">
        <v>1800</v>
      </c>
      <c r="F22" s="31">
        <v>0</v>
      </c>
      <c r="G22" s="59" t="s">
        <v>4</v>
      </c>
      <c r="H22" s="17"/>
      <c r="I22" s="16"/>
      <c r="J22" s="18"/>
      <c r="K22" s="19">
        <f t="shared" si="10"/>
        <v>0</v>
      </c>
      <c r="L22" s="20"/>
      <c r="M22" s="20">
        <f t="shared" si="11"/>
        <v>0</v>
      </c>
      <c r="N22" s="20">
        <f t="shared" si="12"/>
        <v>0</v>
      </c>
      <c r="O22" s="20">
        <f t="shared" si="13"/>
        <v>0</v>
      </c>
      <c r="P22" s="21"/>
      <c r="Q22" s="23"/>
      <c r="R22" s="23"/>
      <c r="S22" s="44" t="s">
        <v>4</v>
      </c>
      <c r="T22" s="36"/>
      <c r="U22" s="35"/>
      <c r="V22" s="37"/>
      <c r="W22" s="39">
        <f t="shared" si="14"/>
        <v>0</v>
      </c>
      <c r="X22" s="39"/>
      <c r="Y22" s="39">
        <f t="shared" si="15"/>
        <v>0</v>
      </c>
      <c r="Z22" s="39">
        <f t="shared" si="16"/>
        <v>0</v>
      </c>
      <c r="AA22" s="39">
        <f t="shared" si="17"/>
        <v>0</v>
      </c>
      <c r="AB22" s="56"/>
      <c r="AC22" s="42"/>
      <c r="AD22" s="42"/>
      <c r="AE22" s="16" t="s">
        <v>4</v>
      </c>
      <c r="AF22" s="17"/>
      <c r="AG22" s="16"/>
      <c r="AH22" s="18"/>
      <c r="AI22" s="19">
        <f t="shared" si="18"/>
        <v>0</v>
      </c>
      <c r="AJ22" s="20"/>
      <c r="AK22" s="20">
        <f t="shared" si="0"/>
        <v>0</v>
      </c>
      <c r="AL22" s="20">
        <f t="shared" si="1"/>
        <v>0</v>
      </c>
      <c r="AM22" s="20">
        <f t="shared" si="19"/>
        <v>0</v>
      </c>
      <c r="AN22" s="21"/>
      <c r="AO22" s="23"/>
      <c r="AP22" s="23"/>
      <c r="AQ22" s="35" t="s">
        <v>4</v>
      </c>
      <c r="AR22" s="36"/>
      <c r="AS22" s="35"/>
      <c r="AT22" s="37"/>
      <c r="AU22" s="38">
        <f t="shared" si="20"/>
        <v>0</v>
      </c>
      <c r="AV22" s="39"/>
      <c r="AW22" s="39">
        <f t="shared" si="2"/>
        <v>0</v>
      </c>
      <c r="AX22" s="39">
        <f t="shared" si="3"/>
        <v>0</v>
      </c>
      <c r="AY22" s="39">
        <f t="shared" si="4"/>
        <v>0</v>
      </c>
      <c r="AZ22" s="40"/>
      <c r="BA22" s="42"/>
      <c r="BB22" s="42"/>
      <c r="BC22" s="16"/>
      <c r="BD22" s="17"/>
      <c r="BE22" s="16"/>
      <c r="BF22" s="18"/>
      <c r="BG22" s="20">
        <f t="shared" si="21"/>
        <v>0</v>
      </c>
      <c r="BH22" s="20"/>
      <c r="BI22" s="20">
        <f t="shared" si="22"/>
        <v>0</v>
      </c>
      <c r="BJ22" s="20">
        <f t="shared" si="23"/>
        <v>0</v>
      </c>
      <c r="BK22" s="20">
        <f t="shared" si="24"/>
        <v>0</v>
      </c>
      <c r="BL22" s="21"/>
      <c r="BM22" s="23"/>
      <c r="BN22" s="23"/>
      <c r="BO22" s="35" t="s">
        <v>4</v>
      </c>
      <c r="BP22" s="36"/>
      <c r="BQ22" s="35"/>
      <c r="BR22" s="37"/>
      <c r="BS22" s="38">
        <f t="shared" si="25"/>
        <v>0</v>
      </c>
      <c r="BT22" s="39"/>
      <c r="BU22" s="39">
        <f t="shared" si="26"/>
        <v>0</v>
      </c>
      <c r="BV22" s="39">
        <f t="shared" si="27"/>
        <v>0</v>
      </c>
      <c r="BW22" s="39">
        <f t="shared" si="28"/>
        <v>0</v>
      </c>
      <c r="BX22" s="40"/>
      <c r="BY22" s="42"/>
      <c r="BZ22" s="42"/>
      <c r="CA22" s="16" t="s">
        <v>4</v>
      </c>
      <c r="CB22" s="17"/>
      <c r="CC22" s="16"/>
      <c r="CD22" s="18"/>
      <c r="CE22" s="19">
        <f t="shared" si="29"/>
        <v>0</v>
      </c>
      <c r="CF22" s="20"/>
      <c r="CG22" s="20">
        <f t="shared" si="30"/>
        <v>0</v>
      </c>
      <c r="CH22" s="20">
        <f t="shared" si="31"/>
        <v>0</v>
      </c>
      <c r="CI22" s="20">
        <f t="shared" si="32"/>
        <v>0</v>
      </c>
      <c r="CJ22" s="21"/>
      <c r="CK22" s="23"/>
      <c r="CL22" s="23"/>
      <c r="CM22" s="35"/>
      <c r="CN22" s="36"/>
      <c r="CO22" s="35"/>
      <c r="CP22" s="37"/>
      <c r="CQ22" s="38">
        <f t="shared" si="33"/>
        <v>0</v>
      </c>
      <c r="CR22" s="39"/>
      <c r="CS22" s="39">
        <f t="shared" si="34"/>
        <v>0</v>
      </c>
      <c r="CT22" s="39">
        <f t="shared" si="35"/>
        <v>0</v>
      </c>
      <c r="CU22" s="39">
        <f t="shared" si="36"/>
        <v>0</v>
      </c>
      <c r="CV22" s="40"/>
      <c r="CW22" s="42"/>
      <c r="CX22" s="42"/>
      <c r="CY22" s="16" t="s">
        <v>4</v>
      </c>
      <c r="CZ22" s="17"/>
      <c r="DA22" s="16"/>
      <c r="DB22" s="18"/>
      <c r="DC22" s="19">
        <f t="shared" si="37"/>
        <v>0</v>
      </c>
      <c r="DD22" s="20"/>
      <c r="DE22" s="20">
        <f t="shared" si="38"/>
        <v>0</v>
      </c>
      <c r="DF22" s="20">
        <f t="shared" si="39"/>
        <v>0</v>
      </c>
      <c r="DG22" s="20">
        <f t="shared" si="40"/>
        <v>0</v>
      </c>
      <c r="DH22" s="21"/>
      <c r="DI22" s="23"/>
      <c r="DJ22" s="23"/>
      <c r="DK22" s="35" t="s">
        <v>4</v>
      </c>
      <c r="DL22" s="36"/>
      <c r="DM22" s="35"/>
      <c r="DN22" s="37"/>
      <c r="DO22" s="38">
        <f t="shared" si="41"/>
        <v>0</v>
      </c>
      <c r="DP22" s="39"/>
      <c r="DQ22" s="39">
        <f t="shared" si="42"/>
        <v>0</v>
      </c>
      <c r="DR22" s="39">
        <f t="shared" si="43"/>
        <v>0</v>
      </c>
      <c r="DS22" s="39">
        <f t="shared" si="44"/>
        <v>0</v>
      </c>
      <c r="DT22" s="40"/>
      <c r="DU22" s="42"/>
      <c r="DV22" s="42"/>
      <c r="DW22" s="16" t="s">
        <v>4</v>
      </c>
      <c r="DX22" s="17"/>
      <c r="DY22" s="16"/>
      <c r="DZ22" s="18"/>
      <c r="EA22" s="19">
        <f t="shared" si="45"/>
        <v>0</v>
      </c>
      <c r="EB22" s="20"/>
      <c r="EC22" s="20">
        <f t="shared" si="46"/>
        <v>0</v>
      </c>
      <c r="ED22" s="20">
        <f t="shared" si="47"/>
        <v>0</v>
      </c>
      <c r="EE22" s="20">
        <f t="shared" si="48"/>
        <v>0</v>
      </c>
      <c r="EF22" s="21"/>
      <c r="EG22" s="23"/>
      <c r="EH22" s="23"/>
      <c r="EI22" s="35" t="s">
        <v>4</v>
      </c>
      <c r="EJ22" s="36"/>
      <c r="EK22" s="35"/>
      <c r="EL22" s="37"/>
      <c r="EM22" s="38">
        <f t="shared" si="49"/>
        <v>0</v>
      </c>
      <c r="EN22" s="39"/>
      <c r="EO22" s="39">
        <f t="shared" si="5"/>
        <v>0</v>
      </c>
      <c r="EP22" s="39">
        <f t="shared" si="6"/>
        <v>0</v>
      </c>
      <c r="EQ22" s="39">
        <f t="shared" si="50"/>
        <v>0</v>
      </c>
      <c r="ER22" s="40"/>
      <c r="ES22" s="42"/>
      <c r="ET22" s="42"/>
      <c r="EU22" s="16" t="s">
        <v>4</v>
      </c>
      <c r="EV22" s="17"/>
      <c r="EW22" s="16"/>
      <c r="EX22" s="18"/>
      <c r="EY22" s="19">
        <f t="shared" si="51"/>
        <v>0</v>
      </c>
      <c r="EZ22" s="20"/>
      <c r="FA22" s="20">
        <f t="shared" si="52"/>
        <v>0</v>
      </c>
      <c r="FB22" s="20">
        <f t="shared" si="53"/>
        <v>0</v>
      </c>
      <c r="FC22" s="20">
        <f t="shared" si="54"/>
        <v>0</v>
      </c>
      <c r="FD22" s="21"/>
      <c r="FE22" s="23"/>
      <c r="FF22" s="23"/>
      <c r="FG22" s="35" t="s">
        <v>4</v>
      </c>
      <c r="FH22" s="36"/>
      <c r="FI22" s="35"/>
      <c r="FJ22" s="37"/>
      <c r="FK22" s="38">
        <f t="shared" si="55"/>
        <v>0</v>
      </c>
      <c r="FL22" s="39"/>
      <c r="FM22" s="39">
        <f t="shared" si="7"/>
        <v>0</v>
      </c>
      <c r="FN22" s="39">
        <f t="shared" si="56"/>
        <v>0</v>
      </c>
      <c r="FO22" s="39">
        <f t="shared" si="57"/>
        <v>0</v>
      </c>
      <c r="FP22" s="40"/>
      <c r="FQ22" s="42"/>
      <c r="FR22" s="42"/>
      <c r="FS22" s="16" t="s">
        <v>4</v>
      </c>
      <c r="FT22" s="17"/>
      <c r="FU22" s="16"/>
      <c r="FV22" s="18"/>
      <c r="FW22" s="19">
        <f t="shared" si="58"/>
        <v>0</v>
      </c>
      <c r="FX22" s="20"/>
      <c r="FY22" s="20">
        <f t="shared" si="59"/>
        <v>0</v>
      </c>
      <c r="FZ22" s="20">
        <f t="shared" si="60"/>
        <v>0</v>
      </c>
      <c r="GA22" s="20">
        <f t="shared" si="61"/>
        <v>0</v>
      </c>
      <c r="GB22" s="21"/>
      <c r="GC22" s="23"/>
      <c r="GD22" s="23"/>
      <c r="GE22" s="35" t="s">
        <v>4</v>
      </c>
      <c r="GF22" s="36"/>
      <c r="GG22" s="35"/>
      <c r="GH22" s="37"/>
      <c r="GI22" s="38">
        <f t="shared" si="62"/>
        <v>0</v>
      </c>
      <c r="GJ22" s="39"/>
      <c r="GK22" s="39">
        <f t="shared" si="64"/>
        <v>0</v>
      </c>
      <c r="GL22" s="39">
        <f t="shared" si="65"/>
        <v>0</v>
      </c>
      <c r="GM22" s="39">
        <f t="shared" si="66"/>
        <v>0</v>
      </c>
      <c r="GN22" s="40"/>
      <c r="GO22" s="42"/>
      <c r="GP22" s="42"/>
      <c r="GQ22" s="16" t="s">
        <v>4</v>
      </c>
      <c r="GR22" s="17"/>
      <c r="GS22" s="16"/>
      <c r="GT22" s="18"/>
      <c r="GU22" s="19">
        <f t="shared" si="67"/>
        <v>0</v>
      </c>
      <c r="GV22" s="20"/>
      <c r="GW22" s="20">
        <f t="shared" si="68"/>
        <v>0</v>
      </c>
      <c r="GX22" s="20">
        <f t="shared" si="8"/>
        <v>0</v>
      </c>
      <c r="GY22" s="20">
        <f t="shared" si="9"/>
        <v>0</v>
      </c>
      <c r="GZ22" s="21"/>
      <c r="HA22" s="23"/>
      <c r="HB22" s="23"/>
      <c r="HC22" s="35" t="s">
        <v>4</v>
      </c>
      <c r="HD22" s="36"/>
      <c r="HE22" s="35"/>
      <c r="HF22" s="37"/>
      <c r="HG22" s="38">
        <f t="shared" si="69"/>
        <v>0</v>
      </c>
      <c r="HH22" s="39"/>
      <c r="HI22" s="39">
        <f t="shared" si="70"/>
        <v>0</v>
      </c>
      <c r="HJ22" s="39">
        <f t="shared" si="71"/>
        <v>0</v>
      </c>
      <c r="HK22" s="39">
        <f t="shared" si="72"/>
        <v>0</v>
      </c>
      <c r="HL22" s="40"/>
      <c r="HM22" s="42"/>
      <c r="HN22" s="42"/>
      <c r="HO22" s="26">
        <f t="shared" si="83"/>
        <v>0</v>
      </c>
      <c r="HP22" s="26">
        <f t="shared" si="84"/>
        <v>0</v>
      </c>
      <c r="HQ22" s="86">
        <f t="shared" si="75"/>
        <v>0</v>
      </c>
    </row>
    <row r="23" spans="1:225" ht="31.5" customHeight="1" x14ac:dyDescent="0.25">
      <c r="A23" s="27">
        <v>21</v>
      </c>
      <c r="B23" s="27">
        <v>42131708</v>
      </c>
      <c r="C23" s="28">
        <v>1910010202676</v>
      </c>
      <c r="D23" s="29" t="s">
        <v>37</v>
      </c>
      <c r="E23" s="31">
        <v>180</v>
      </c>
      <c r="F23" s="31">
        <v>0</v>
      </c>
      <c r="G23" s="59" t="s">
        <v>4</v>
      </c>
      <c r="H23" s="17"/>
      <c r="I23" s="16"/>
      <c r="J23" s="18"/>
      <c r="K23" s="19">
        <f t="shared" si="10"/>
        <v>0</v>
      </c>
      <c r="L23" s="20"/>
      <c r="M23" s="20">
        <f t="shared" si="11"/>
        <v>0</v>
      </c>
      <c r="N23" s="20">
        <f t="shared" si="12"/>
        <v>0</v>
      </c>
      <c r="O23" s="20">
        <f t="shared" si="13"/>
        <v>0</v>
      </c>
      <c r="P23" s="21"/>
      <c r="Q23" s="23"/>
      <c r="R23" s="23"/>
      <c r="S23" s="44" t="s">
        <v>4</v>
      </c>
      <c r="T23" s="36"/>
      <c r="U23" s="35"/>
      <c r="V23" s="37"/>
      <c r="W23" s="39">
        <f t="shared" si="14"/>
        <v>0</v>
      </c>
      <c r="X23" s="39"/>
      <c r="Y23" s="39">
        <f t="shared" si="15"/>
        <v>0</v>
      </c>
      <c r="Z23" s="39">
        <f t="shared" si="16"/>
        <v>0</v>
      </c>
      <c r="AA23" s="39">
        <f t="shared" si="17"/>
        <v>0</v>
      </c>
      <c r="AB23" s="56"/>
      <c r="AC23" s="42"/>
      <c r="AD23" s="42"/>
      <c r="AE23" s="16" t="s">
        <v>4</v>
      </c>
      <c r="AF23" s="17"/>
      <c r="AG23" s="16"/>
      <c r="AH23" s="18"/>
      <c r="AI23" s="19">
        <f t="shared" si="18"/>
        <v>0</v>
      </c>
      <c r="AJ23" s="20"/>
      <c r="AK23" s="20">
        <f t="shared" si="0"/>
        <v>0</v>
      </c>
      <c r="AL23" s="20">
        <f t="shared" si="1"/>
        <v>0</v>
      </c>
      <c r="AM23" s="20">
        <f t="shared" si="19"/>
        <v>0</v>
      </c>
      <c r="AN23" s="21"/>
      <c r="AO23" s="23"/>
      <c r="AP23" s="23"/>
      <c r="AQ23" s="35" t="s">
        <v>4</v>
      </c>
      <c r="AR23" s="36"/>
      <c r="AS23" s="35"/>
      <c r="AT23" s="37"/>
      <c r="AU23" s="38">
        <f t="shared" si="20"/>
        <v>0</v>
      </c>
      <c r="AV23" s="39"/>
      <c r="AW23" s="39">
        <f t="shared" si="2"/>
        <v>0</v>
      </c>
      <c r="AX23" s="39">
        <f t="shared" si="3"/>
        <v>0</v>
      </c>
      <c r="AY23" s="39">
        <f t="shared" si="4"/>
        <v>0</v>
      </c>
      <c r="AZ23" s="40"/>
      <c r="BA23" s="42"/>
      <c r="BB23" s="42"/>
      <c r="BC23" s="16"/>
      <c r="BD23" s="17"/>
      <c r="BE23" s="16"/>
      <c r="BF23" s="18"/>
      <c r="BG23" s="20">
        <f t="shared" si="21"/>
        <v>0</v>
      </c>
      <c r="BH23" s="20"/>
      <c r="BI23" s="20">
        <f t="shared" si="22"/>
        <v>0</v>
      </c>
      <c r="BJ23" s="20">
        <f t="shared" si="23"/>
        <v>0</v>
      </c>
      <c r="BK23" s="20">
        <f t="shared" si="24"/>
        <v>0</v>
      </c>
      <c r="BL23" s="21"/>
      <c r="BM23" s="23"/>
      <c r="BN23" s="23"/>
      <c r="BO23" s="35" t="s">
        <v>4</v>
      </c>
      <c r="BP23" s="36"/>
      <c r="BQ23" s="35"/>
      <c r="BR23" s="37"/>
      <c r="BS23" s="38">
        <f t="shared" si="25"/>
        <v>0</v>
      </c>
      <c r="BT23" s="39"/>
      <c r="BU23" s="39">
        <f t="shared" si="26"/>
        <v>0</v>
      </c>
      <c r="BV23" s="39">
        <f t="shared" si="27"/>
        <v>0</v>
      </c>
      <c r="BW23" s="39">
        <f t="shared" si="28"/>
        <v>0</v>
      </c>
      <c r="BX23" s="40"/>
      <c r="BY23" s="42"/>
      <c r="BZ23" s="42"/>
      <c r="CA23" s="16" t="s">
        <v>4</v>
      </c>
      <c r="CB23" s="17"/>
      <c r="CC23" s="16"/>
      <c r="CD23" s="18"/>
      <c r="CE23" s="19">
        <f t="shared" si="29"/>
        <v>0</v>
      </c>
      <c r="CF23" s="20"/>
      <c r="CG23" s="20">
        <f t="shared" si="30"/>
        <v>0</v>
      </c>
      <c r="CH23" s="20">
        <f t="shared" si="31"/>
        <v>0</v>
      </c>
      <c r="CI23" s="20">
        <f t="shared" si="32"/>
        <v>0</v>
      </c>
      <c r="CJ23" s="21"/>
      <c r="CK23" s="23"/>
      <c r="CL23" s="23"/>
      <c r="CM23" s="35"/>
      <c r="CN23" s="36"/>
      <c r="CO23" s="35"/>
      <c r="CP23" s="37"/>
      <c r="CQ23" s="38">
        <f t="shared" si="33"/>
        <v>0</v>
      </c>
      <c r="CR23" s="39"/>
      <c r="CS23" s="39">
        <f t="shared" si="34"/>
        <v>0</v>
      </c>
      <c r="CT23" s="39">
        <f t="shared" si="35"/>
        <v>0</v>
      </c>
      <c r="CU23" s="39">
        <f t="shared" si="36"/>
        <v>0</v>
      </c>
      <c r="CV23" s="40"/>
      <c r="CW23" s="42"/>
      <c r="CX23" s="42"/>
      <c r="CY23" s="16" t="s">
        <v>4</v>
      </c>
      <c r="CZ23" s="17"/>
      <c r="DA23" s="16"/>
      <c r="DB23" s="18"/>
      <c r="DC23" s="19">
        <f t="shared" si="37"/>
        <v>0</v>
      </c>
      <c r="DD23" s="20"/>
      <c r="DE23" s="20">
        <f t="shared" si="38"/>
        <v>0</v>
      </c>
      <c r="DF23" s="20">
        <f t="shared" si="39"/>
        <v>0</v>
      </c>
      <c r="DG23" s="20">
        <f t="shared" si="40"/>
        <v>0</v>
      </c>
      <c r="DH23" s="21"/>
      <c r="DI23" s="23"/>
      <c r="DJ23" s="23"/>
      <c r="DK23" s="35" t="s">
        <v>4</v>
      </c>
      <c r="DL23" s="36"/>
      <c r="DM23" s="35"/>
      <c r="DN23" s="37"/>
      <c r="DO23" s="38">
        <f t="shared" si="41"/>
        <v>0</v>
      </c>
      <c r="DP23" s="39"/>
      <c r="DQ23" s="39">
        <f t="shared" si="42"/>
        <v>0</v>
      </c>
      <c r="DR23" s="39">
        <f t="shared" si="43"/>
        <v>0</v>
      </c>
      <c r="DS23" s="39">
        <f t="shared" si="44"/>
        <v>0</v>
      </c>
      <c r="DT23" s="40"/>
      <c r="DU23" s="42"/>
      <c r="DV23" s="42"/>
      <c r="DW23" s="16" t="s">
        <v>4</v>
      </c>
      <c r="DX23" s="17"/>
      <c r="DY23" s="16"/>
      <c r="DZ23" s="18"/>
      <c r="EA23" s="19">
        <f t="shared" si="45"/>
        <v>0</v>
      </c>
      <c r="EB23" s="20"/>
      <c r="EC23" s="20">
        <f t="shared" si="46"/>
        <v>0</v>
      </c>
      <c r="ED23" s="20">
        <f t="shared" si="47"/>
        <v>0</v>
      </c>
      <c r="EE23" s="20">
        <f t="shared" si="48"/>
        <v>0</v>
      </c>
      <c r="EF23" s="21"/>
      <c r="EG23" s="23"/>
      <c r="EH23" s="23"/>
      <c r="EI23" s="35" t="s">
        <v>4</v>
      </c>
      <c r="EJ23" s="36"/>
      <c r="EK23" s="35"/>
      <c r="EL23" s="37"/>
      <c r="EM23" s="38">
        <f t="shared" si="49"/>
        <v>0</v>
      </c>
      <c r="EN23" s="39"/>
      <c r="EO23" s="39">
        <f t="shared" si="5"/>
        <v>0</v>
      </c>
      <c r="EP23" s="39">
        <f t="shared" si="6"/>
        <v>0</v>
      </c>
      <c r="EQ23" s="39">
        <f t="shared" si="50"/>
        <v>0</v>
      </c>
      <c r="ER23" s="40"/>
      <c r="ES23" s="42"/>
      <c r="ET23" s="42"/>
      <c r="EU23" s="16" t="s">
        <v>4</v>
      </c>
      <c r="EV23" s="17"/>
      <c r="EW23" s="16"/>
      <c r="EX23" s="18"/>
      <c r="EY23" s="19">
        <f t="shared" si="51"/>
        <v>0</v>
      </c>
      <c r="EZ23" s="20"/>
      <c r="FA23" s="20">
        <f t="shared" si="52"/>
        <v>0</v>
      </c>
      <c r="FB23" s="20">
        <f t="shared" si="53"/>
        <v>0</v>
      </c>
      <c r="FC23" s="20">
        <f t="shared" si="54"/>
        <v>0</v>
      </c>
      <c r="FD23" s="21"/>
      <c r="FE23" s="23"/>
      <c r="FF23" s="23"/>
      <c r="FG23" s="35" t="s">
        <v>4</v>
      </c>
      <c r="FH23" s="36"/>
      <c r="FI23" s="35"/>
      <c r="FJ23" s="37"/>
      <c r="FK23" s="38">
        <f t="shared" si="55"/>
        <v>0</v>
      </c>
      <c r="FL23" s="39"/>
      <c r="FM23" s="39">
        <f t="shared" si="7"/>
        <v>0</v>
      </c>
      <c r="FN23" s="39">
        <f t="shared" si="56"/>
        <v>0</v>
      </c>
      <c r="FO23" s="39">
        <f t="shared" si="57"/>
        <v>0</v>
      </c>
      <c r="FP23" s="40"/>
      <c r="FQ23" s="42"/>
      <c r="FR23" s="42"/>
      <c r="FS23" s="16" t="s">
        <v>4</v>
      </c>
      <c r="FT23" s="17"/>
      <c r="FU23" s="16"/>
      <c r="FV23" s="18"/>
      <c r="FW23" s="19">
        <f t="shared" si="58"/>
        <v>0</v>
      </c>
      <c r="FX23" s="20"/>
      <c r="FY23" s="20">
        <f t="shared" si="59"/>
        <v>0</v>
      </c>
      <c r="FZ23" s="20">
        <f t="shared" si="60"/>
        <v>0</v>
      </c>
      <c r="GA23" s="20">
        <f t="shared" si="61"/>
        <v>0</v>
      </c>
      <c r="GB23" s="21"/>
      <c r="GC23" s="23"/>
      <c r="GD23" s="23"/>
      <c r="GE23" s="35" t="s">
        <v>4</v>
      </c>
      <c r="GF23" s="36"/>
      <c r="GG23" s="35"/>
      <c r="GH23" s="37"/>
      <c r="GI23" s="38">
        <f t="shared" si="62"/>
        <v>0</v>
      </c>
      <c r="GJ23" s="39"/>
      <c r="GK23" s="39">
        <f t="shared" si="64"/>
        <v>0</v>
      </c>
      <c r="GL23" s="39">
        <f t="shared" si="65"/>
        <v>0</v>
      </c>
      <c r="GM23" s="39">
        <f t="shared" si="66"/>
        <v>0</v>
      </c>
      <c r="GN23" s="40"/>
      <c r="GO23" s="42"/>
      <c r="GP23" s="42"/>
      <c r="GQ23" s="16" t="s">
        <v>4</v>
      </c>
      <c r="GR23" s="17">
        <v>10</v>
      </c>
      <c r="GS23" s="16" t="s">
        <v>208</v>
      </c>
      <c r="GT23" s="18">
        <v>30201.760000000002</v>
      </c>
      <c r="GU23" s="19">
        <f t="shared" si="67"/>
        <v>5738.3344000000006</v>
      </c>
      <c r="GV23" s="20">
        <f t="shared" si="80"/>
        <v>35940.094400000002</v>
      </c>
      <c r="GW23" s="20">
        <f t="shared" si="68"/>
        <v>6469216.9920000006</v>
      </c>
      <c r="GX23" s="20">
        <f t="shared" si="8"/>
        <v>0</v>
      </c>
      <c r="GY23" s="20">
        <f t="shared" si="9"/>
        <v>6469216.9920000006</v>
      </c>
      <c r="GZ23" s="21"/>
      <c r="HA23" s="23"/>
      <c r="HB23" s="23" t="s">
        <v>211</v>
      </c>
      <c r="HC23" s="35" t="s">
        <v>4</v>
      </c>
      <c r="HD23" s="36"/>
      <c r="HE23" s="35"/>
      <c r="HF23" s="37"/>
      <c r="HG23" s="38">
        <f t="shared" si="69"/>
        <v>0</v>
      </c>
      <c r="HH23" s="39"/>
      <c r="HI23" s="39">
        <f t="shared" si="70"/>
        <v>0</v>
      </c>
      <c r="HJ23" s="39">
        <f t="shared" si="71"/>
        <v>0</v>
      </c>
      <c r="HK23" s="39">
        <f t="shared" si="72"/>
        <v>0</v>
      </c>
      <c r="HL23" s="40"/>
      <c r="HM23" s="42"/>
      <c r="HN23" s="42"/>
      <c r="HO23" s="26">
        <f t="shared" si="83"/>
        <v>35940.094400000002</v>
      </c>
      <c r="HP23" s="26" t="str">
        <f t="shared" si="84"/>
        <v xml:space="preserve">17. IMCOLMEDICA S.A </v>
      </c>
      <c r="HQ23" s="86">
        <f t="shared" si="75"/>
        <v>6469216.9920000006</v>
      </c>
    </row>
    <row r="24" spans="1:225" ht="42" customHeight="1" x14ac:dyDescent="0.25">
      <c r="A24" s="27">
        <v>22</v>
      </c>
      <c r="B24" s="27">
        <v>42131708</v>
      </c>
      <c r="C24" s="28">
        <v>1910010201851</v>
      </c>
      <c r="D24" s="29" t="s">
        <v>38</v>
      </c>
      <c r="E24" s="31">
        <v>18</v>
      </c>
      <c r="F24" s="31">
        <v>36</v>
      </c>
      <c r="G24" s="59" t="s">
        <v>4</v>
      </c>
      <c r="H24" s="17"/>
      <c r="I24" s="16"/>
      <c r="J24" s="18"/>
      <c r="K24" s="19">
        <f t="shared" si="10"/>
        <v>0</v>
      </c>
      <c r="L24" s="20"/>
      <c r="M24" s="20">
        <f t="shared" si="11"/>
        <v>0</v>
      </c>
      <c r="N24" s="20">
        <f t="shared" si="12"/>
        <v>0</v>
      </c>
      <c r="O24" s="20">
        <f t="shared" si="13"/>
        <v>0</v>
      </c>
      <c r="P24" s="21"/>
      <c r="Q24" s="23"/>
      <c r="R24" s="23"/>
      <c r="S24" s="44" t="s">
        <v>4</v>
      </c>
      <c r="T24" s="36"/>
      <c r="U24" s="35"/>
      <c r="V24" s="37"/>
      <c r="W24" s="39">
        <f t="shared" si="14"/>
        <v>0</v>
      </c>
      <c r="X24" s="39"/>
      <c r="Y24" s="39">
        <f t="shared" si="15"/>
        <v>0</v>
      </c>
      <c r="Z24" s="39">
        <f t="shared" si="16"/>
        <v>0</v>
      </c>
      <c r="AA24" s="39">
        <f t="shared" si="17"/>
        <v>0</v>
      </c>
      <c r="AB24" s="56"/>
      <c r="AC24" s="42"/>
      <c r="AD24" s="42"/>
      <c r="AE24" s="16" t="s">
        <v>4</v>
      </c>
      <c r="AF24" s="17"/>
      <c r="AG24" s="16"/>
      <c r="AH24" s="18"/>
      <c r="AI24" s="19">
        <f t="shared" si="18"/>
        <v>0</v>
      </c>
      <c r="AJ24" s="20"/>
      <c r="AK24" s="20">
        <f t="shared" si="0"/>
        <v>0</v>
      </c>
      <c r="AL24" s="20">
        <f t="shared" si="1"/>
        <v>0</v>
      </c>
      <c r="AM24" s="20">
        <f t="shared" si="19"/>
        <v>0</v>
      </c>
      <c r="AN24" s="21"/>
      <c r="AO24" s="23"/>
      <c r="AP24" s="23"/>
      <c r="AQ24" s="35" t="s">
        <v>4</v>
      </c>
      <c r="AR24" s="36"/>
      <c r="AS24" s="35"/>
      <c r="AT24" s="37"/>
      <c r="AU24" s="38">
        <f t="shared" si="20"/>
        <v>0</v>
      </c>
      <c r="AV24" s="39"/>
      <c r="AW24" s="39">
        <f t="shared" si="2"/>
        <v>0</v>
      </c>
      <c r="AX24" s="39">
        <f t="shared" si="3"/>
        <v>0</v>
      </c>
      <c r="AY24" s="39">
        <f t="shared" si="4"/>
        <v>0</v>
      </c>
      <c r="AZ24" s="40"/>
      <c r="BA24" s="42"/>
      <c r="BB24" s="42"/>
      <c r="BC24" s="16"/>
      <c r="BD24" s="17"/>
      <c r="BE24" s="16"/>
      <c r="BF24" s="18"/>
      <c r="BG24" s="20">
        <f t="shared" si="21"/>
        <v>0</v>
      </c>
      <c r="BH24" s="20"/>
      <c r="BI24" s="20">
        <f t="shared" si="22"/>
        <v>0</v>
      </c>
      <c r="BJ24" s="20">
        <f t="shared" si="23"/>
        <v>0</v>
      </c>
      <c r="BK24" s="20">
        <f t="shared" si="24"/>
        <v>0</v>
      </c>
      <c r="BL24" s="21"/>
      <c r="BM24" s="23"/>
      <c r="BN24" s="23"/>
      <c r="BO24" s="35" t="s">
        <v>4</v>
      </c>
      <c r="BP24" s="36"/>
      <c r="BQ24" s="35"/>
      <c r="BR24" s="37"/>
      <c r="BS24" s="38">
        <f t="shared" si="25"/>
        <v>0</v>
      </c>
      <c r="BT24" s="39"/>
      <c r="BU24" s="39">
        <f t="shared" si="26"/>
        <v>0</v>
      </c>
      <c r="BV24" s="39">
        <f t="shared" si="27"/>
        <v>0</v>
      </c>
      <c r="BW24" s="39">
        <f t="shared" si="28"/>
        <v>0</v>
      </c>
      <c r="BX24" s="40"/>
      <c r="BY24" s="42"/>
      <c r="BZ24" s="42"/>
      <c r="CA24" s="16" t="s">
        <v>4</v>
      </c>
      <c r="CB24" s="17"/>
      <c r="CC24" s="16"/>
      <c r="CD24" s="18"/>
      <c r="CE24" s="19">
        <f t="shared" si="29"/>
        <v>0</v>
      </c>
      <c r="CF24" s="20"/>
      <c r="CG24" s="20">
        <f t="shared" si="30"/>
        <v>0</v>
      </c>
      <c r="CH24" s="20">
        <f t="shared" si="31"/>
        <v>0</v>
      </c>
      <c r="CI24" s="20">
        <f t="shared" si="32"/>
        <v>0</v>
      </c>
      <c r="CJ24" s="21"/>
      <c r="CK24" s="23"/>
      <c r="CL24" s="23"/>
      <c r="CM24" s="35"/>
      <c r="CN24" s="36"/>
      <c r="CO24" s="35"/>
      <c r="CP24" s="37"/>
      <c r="CQ24" s="38">
        <f t="shared" si="33"/>
        <v>0</v>
      </c>
      <c r="CR24" s="39"/>
      <c r="CS24" s="39">
        <f t="shared" si="34"/>
        <v>0</v>
      </c>
      <c r="CT24" s="39">
        <f t="shared" si="35"/>
        <v>0</v>
      </c>
      <c r="CU24" s="39">
        <f t="shared" si="36"/>
        <v>0</v>
      </c>
      <c r="CV24" s="40"/>
      <c r="CW24" s="42"/>
      <c r="CX24" s="42"/>
      <c r="CY24" s="16" t="s">
        <v>4</v>
      </c>
      <c r="CZ24" s="17"/>
      <c r="DA24" s="16"/>
      <c r="DB24" s="18"/>
      <c r="DC24" s="19">
        <f t="shared" si="37"/>
        <v>0</v>
      </c>
      <c r="DD24" s="20"/>
      <c r="DE24" s="20">
        <f t="shared" si="38"/>
        <v>0</v>
      </c>
      <c r="DF24" s="20">
        <f t="shared" si="39"/>
        <v>0</v>
      </c>
      <c r="DG24" s="20">
        <f t="shared" si="40"/>
        <v>0</v>
      </c>
      <c r="DH24" s="21"/>
      <c r="DI24" s="23"/>
      <c r="DJ24" s="23"/>
      <c r="DK24" s="35" t="s">
        <v>4</v>
      </c>
      <c r="DL24" s="36"/>
      <c r="DM24" s="35"/>
      <c r="DN24" s="37"/>
      <c r="DO24" s="38">
        <f t="shared" si="41"/>
        <v>0</v>
      </c>
      <c r="DP24" s="39"/>
      <c r="DQ24" s="39">
        <f t="shared" si="42"/>
        <v>0</v>
      </c>
      <c r="DR24" s="39">
        <f t="shared" si="43"/>
        <v>0</v>
      </c>
      <c r="DS24" s="39">
        <f t="shared" si="44"/>
        <v>0</v>
      </c>
      <c r="DT24" s="40"/>
      <c r="DU24" s="42"/>
      <c r="DV24" s="42"/>
      <c r="DW24" s="16" t="s">
        <v>4</v>
      </c>
      <c r="DX24" s="17" t="s">
        <v>4</v>
      </c>
      <c r="DY24" s="16" t="s">
        <v>184</v>
      </c>
      <c r="DZ24" s="18">
        <v>39900</v>
      </c>
      <c r="EA24" s="19">
        <f t="shared" si="45"/>
        <v>7581</v>
      </c>
      <c r="EB24" s="20">
        <f t="shared" ref="EB24:EB34" si="92">+EA24+DZ24</f>
        <v>47481</v>
      </c>
      <c r="EC24" s="20">
        <f t="shared" si="46"/>
        <v>854658</v>
      </c>
      <c r="ED24" s="20">
        <f t="shared" si="47"/>
        <v>1709316</v>
      </c>
      <c r="EE24" s="20">
        <f t="shared" si="48"/>
        <v>2563974</v>
      </c>
      <c r="EF24" s="61" t="s">
        <v>188</v>
      </c>
      <c r="EG24" s="23"/>
      <c r="EH24" s="23" t="s">
        <v>187</v>
      </c>
      <c r="EI24" s="35" t="s">
        <v>4</v>
      </c>
      <c r="EJ24" s="36"/>
      <c r="EK24" s="35"/>
      <c r="EL24" s="37"/>
      <c r="EM24" s="38">
        <f t="shared" si="49"/>
        <v>0</v>
      </c>
      <c r="EN24" s="39"/>
      <c r="EO24" s="39">
        <f t="shared" si="5"/>
        <v>0</v>
      </c>
      <c r="EP24" s="39">
        <f t="shared" si="6"/>
        <v>0</v>
      </c>
      <c r="EQ24" s="39">
        <f t="shared" si="50"/>
        <v>0</v>
      </c>
      <c r="ER24" s="40"/>
      <c r="ES24" s="42"/>
      <c r="ET24" s="42"/>
      <c r="EU24" s="16" t="s">
        <v>4</v>
      </c>
      <c r="EV24" s="17"/>
      <c r="EW24" s="16"/>
      <c r="EX24" s="18"/>
      <c r="EY24" s="19">
        <f t="shared" si="51"/>
        <v>0</v>
      </c>
      <c r="EZ24" s="20"/>
      <c r="FA24" s="20">
        <f t="shared" si="52"/>
        <v>0</v>
      </c>
      <c r="FB24" s="20">
        <f t="shared" si="53"/>
        <v>0</v>
      </c>
      <c r="FC24" s="20">
        <f t="shared" si="54"/>
        <v>0</v>
      </c>
      <c r="FD24" s="21"/>
      <c r="FE24" s="23"/>
      <c r="FF24" s="23"/>
      <c r="FG24" s="35" t="s">
        <v>4</v>
      </c>
      <c r="FH24" s="36"/>
      <c r="FI24" s="35"/>
      <c r="FJ24" s="37"/>
      <c r="FK24" s="38">
        <f t="shared" si="55"/>
        <v>0</v>
      </c>
      <c r="FL24" s="39"/>
      <c r="FM24" s="39">
        <f t="shared" si="7"/>
        <v>0</v>
      </c>
      <c r="FN24" s="39">
        <f t="shared" si="56"/>
        <v>0</v>
      </c>
      <c r="FO24" s="39">
        <f t="shared" si="57"/>
        <v>0</v>
      </c>
      <c r="FP24" s="40"/>
      <c r="FQ24" s="42"/>
      <c r="FR24" s="42"/>
      <c r="FS24" s="16" t="s">
        <v>4</v>
      </c>
      <c r="FT24" s="17"/>
      <c r="FU24" s="16"/>
      <c r="FV24" s="18"/>
      <c r="FW24" s="19">
        <f t="shared" si="58"/>
        <v>0</v>
      </c>
      <c r="FX24" s="20"/>
      <c r="FY24" s="20">
        <f t="shared" si="59"/>
        <v>0</v>
      </c>
      <c r="FZ24" s="20">
        <f t="shared" si="60"/>
        <v>0</v>
      </c>
      <c r="GA24" s="20">
        <f t="shared" si="61"/>
        <v>0</v>
      </c>
      <c r="GB24" s="21"/>
      <c r="GC24" s="23"/>
      <c r="GD24" s="23"/>
      <c r="GE24" s="35" t="s">
        <v>4</v>
      </c>
      <c r="GF24" s="36"/>
      <c r="GG24" s="35"/>
      <c r="GH24" s="37"/>
      <c r="GI24" s="38">
        <f t="shared" si="62"/>
        <v>0</v>
      </c>
      <c r="GJ24" s="39"/>
      <c r="GK24" s="39">
        <f t="shared" si="64"/>
        <v>0</v>
      </c>
      <c r="GL24" s="39">
        <f t="shared" si="65"/>
        <v>0</v>
      </c>
      <c r="GM24" s="39">
        <f t="shared" si="66"/>
        <v>0</v>
      </c>
      <c r="GN24" s="40"/>
      <c r="GO24" s="42"/>
      <c r="GP24" s="42"/>
      <c r="GQ24" s="16" t="s">
        <v>4</v>
      </c>
      <c r="GR24" s="17">
        <v>1</v>
      </c>
      <c r="GS24" s="16" t="s">
        <v>209</v>
      </c>
      <c r="GT24" s="18">
        <v>56672</v>
      </c>
      <c r="GU24" s="19">
        <f t="shared" si="67"/>
        <v>10767.68</v>
      </c>
      <c r="GV24" s="20">
        <f t="shared" si="80"/>
        <v>67439.679999999993</v>
      </c>
      <c r="GW24" s="20">
        <f t="shared" si="68"/>
        <v>1213914.2399999998</v>
      </c>
      <c r="GX24" s="20">
        <f t="shared" si="8"/>
        <v>2427828.4799999995</v>
      </c>
      <c r="GY24" s="20">
        <f t="shared" si="9"/>
        <v>3641742.7199999993</v>
      </c>
      <c r="GZ24" s="21"/>
      <c r="HA24" s="23"/>
      <c r="HB24" s="23" t="s">
        <v>211</v>
      </c>
      <c r="HC24" s="35" t="s">
        <v>4</v>
      </c>
      <c r="HD24" s="36"/>
      <c r="HE24" s="35"/>
      <c r="HF24" s="37"/>
      <c r="HG24" s="38">
        <f t="shared" si="69"/>
        <v>0</v>
      </c>
      <c r="HH24" s="39"/>
      <c r="HI24" s="39">
        <f t="shared" si="70"/>
        <v>0</v>
      </c>
      <c r="HJ24" s="39">
        <f t="shared" si="71"/>
        <v>0</v>
      </c>
      <c r="HK24" s="39">
        <f t="shared" si="72"/>
        <v>0</v>
      </c>
      <c r="HL24" s="40"/>
      <c r="HM24" s="42"/>
      <c r="HN24" s="42"/>
      <c r="HO24" s="26">
        <f t="shared" si="83"/>
        <v>47481</v>
      </c>
      <c r="HP24" s="26" t="str">
        <f t="shared" si="84"/>
        <v>11. PROKONTROL</v>
      </c>
      <c r="HQ24" s="86">
        <f t="shared" si="75"/>
        <v>2563974</v>
      </c>
    </row>
    <row r="25" spans="1:225" ht="30.75" customHeight="1" x14ac:dyDescent="0.25">
      <c r="A25" s="27">
        <v>23</v>
      </c>
      <c r="B25" s="27">
        <v>42131708</v>
      </c>
      <c r="C25" s="28">
        <v>191001135113</v>
      </c>
      <c r="D25" s="29" t="s">
        <v>39</v>
      </c>
      <c r="E25" s="31">
        <v>5220</v>
      </c>
      <c r="F25" s="31">
        <v>0</v>
      </c>
      <c r="G25" s="59" t="s">
        <v>4</v>
      </c>
      <c r="H25" s="17"/>
      <c r="I25" s="16"/>
      <c r="J25" s="18"/>
      <c r="K25" s="19">
        <f t="shared" si="10"/>
        <v>0</v>
      </c>
      <c r="L25" s="20"/>
      <c r="M25" s="20">
        <f t="shared" si="11"/>
        <v>0</v>
      </c>
      <c r="N25" s="20">
        <f t="shared" si="12"/>
        <v>0</v>
      </c>
      <c r="O25" s="20">
        <f t="shared" si="13"/>
        <v>0</v>
      </c>
      <c r="P25" s="21"/>
      <c r="Q25" s="23"/>
      <c r="R25" s="23"/>
      <c r="S25" s="44" t="s">
        <v>4</v>
      </c>
      <c r="T25" s="36"/>
      <c r="U25" s="35"/>
      <c r="V25" s="37"/>
      <c r="W25" s="39">
        <f t="shared" si="14"/>
        <v>0</v>
      </c>
      <c r="X25" s="39"/>
      <c r="Y25" s="39">
        <f t="shared" si="15"/>
        <v>0</v>
      </c>
      <c r="Z25" s="39">
        <f t="shared" si="16"/>
        <v>0</v>
      </c>
      <c r="AA25" s="39">
        <f t="shared" si="17"/>
        <v>0</v>
      </c>
      <c r="AB25" s="56"/>
      <c r="AC25" s="42"/>
      <c r="AD25" s="42"/>
      <c r="AE25" s="16" t="s">
        <v>4</v>
      </c>
      <c r="AF25" s="17"/>
      <c r="AG25" s="16"/>
      <c r="AH25" s="18"/>
      <c r="AI25" s="19">
        <f t="shared" si="18"/>
        <v>0</v>
      </c>
      <c r="AJ25" s="20"/>
      <c r="AK25" s="20">
        <f t="shared" si="0"/>
        <v>0</v>
      </c>
      <c r="AL25" s="20">
        <f t="shared" si="1"/>
        <v>0</v>
      </c>
      <c r="AM25" s="20">
        <f t="shared" si="19"/>
        <v>0</v>
      </c>
      <c r="AN25" s="21"/>
      <c r="AO25" s="23"/>
      <c r="AP25" s="23"/>
      <c r="AQ25" s="35" t="s">
        <v>4</v>
      </c>
      <c r="AR25" s="36"/>
      <c r="AS25" s="35"/>
      <c r="AT25" s="37"/>
      <c r="AU25" s="38">
        <f t="shared" si="20"/>
        <v>0</v>
      </c>
      <c r="AV25" s="39"/>
      <c r="AW25" s="39">
        <f t="shared" si="2"/>
        <v>0</v>
      </c>
      <c r="AX25" s="39">
        <f t="shared" si="3"/>
        <v>0</v>
      </c>
      <c r="AY25" s="39">
        <f t="shared" si="4"/>
        <v>0</v>
      </c>
      <c r="AZ25" s="40"/>
      <c r="BA25" s="42"/>
      <c r="BB25" s="42"/>
      <c r="BC25" s="16"/>
      <c r="BD25" s="17"/>
      <c r="BE25" s="16"/>
      <c r="BF25" s="18"/>
      <c r="BG25" s="20">
        <f t="shared" si="21"/>
        <v>0</v>
      </c>
      <c r="BH25" s="20"/>
      <c r="BI25" s="20">
        <f t="shared" si="22"/>
        <v>0</v>
      </c>
      <c r="BJ25" s="20">
        <f t="shared" si="23"/>
        <v>0</v>
      </c>
      <c r="BK25" s="20">
        <f t="shared" si="24"/>
        <v>0</v>
      </c>
      <c r="BL25" s="21"/>
      <c r="BM25" s="23"/>
      <c r="BN25" s="23"/>
      <c r="BO25" s="35" t="s">
        <v>4</v>
      </c>
      <c r="BP25" s="36" t="s">
        <v>153</v>
      </c>
      <c r="BQ25" s="35" t="s">
        <v>159</v>
      </c>
      <c r="BR25" s="37">
        <v>4709</v>
      </c>
      <c r="BS25" s="38">
        <f t="shared" si="25"/>
        <v>894.71</v>
      </c>
      <c r="BT25" s="39">
        <f t="shared" si="81"/>
        <v>5603.71</v>
      </c>
      <c r="BU25" s="39">
        <f t="shared" si="26"/>
        <v>29251366.199999999</v>
      </c>
      <c r="BV25" s="39">
        <f t="shared" si="27"/>
        <v>0</v>
      </c>
      <c r="BW25" s="39">
        <f t="shared" si="28"/>
        <v>29251366.199999999</v>
      </c>
      <c r="BX25" s="40">
        <v>5</v>
      </c>
      <c r="BY25" s="42"/>
      <c r="BZ25" s="42" t="s">
        <v>149</v>
      </c>
      <c r="CA25" s="16" t="s">
        <v>4</v>
      </c>
      <c r="CB25" s="17"/>
      <c r="CC25" s="16"/>
      <c r="CD25" s="18"/>
      <c r="CE25" s="19">
        <f t="shared" si="29"/>
        <v>0</v>
      </c>
      <c r="CF25" s="20"/>
      <c r="CG25" s="20">
        <f t="shared" si="30"/>
        <v>0</v>
      </c>
      <c r="CH25" s="20">
        <f t="shared" si="31"/>
        <v>0</v>
      </c>
      <c r="CI25" s="20">
        <f t="shared" si="32"/>
        <v>0</v>
      </c>
      <c r="CJ25" s="21"/>
      <c r="CK25" s="23"/>
      <c r="CL25" s="23"/>
      <c r="CM25" s="35"/>
      <c r="CN25" s="36"/>
      <c r="CO25" s="35"/>
      <c r="CP25" s="37"/>
      <c r="CQ25" s="38">
        <f t="shared" si="33"/>
        <v>0</v>
      </c>
      <c r="CR25" s="39"/>
      <c r="CS25" s="39">
        <f t="shared" si="34"/>
        <v>0</v>
      </c>
      <c r="CT25" s="39">
        <f t="shared" si="35"/>
        <v>0</v>
      </c>
      <c r="CU25" s="39">
        <f t="shared" si="36"/>
        <v>0</v>
      </c>
      <c r="CV25" s="40"/>
      <c r="CW25" s="42"/>
      <c r="CX25" s="42"/>
      <c r="CY25" s="16" t="s">
        <v>4</v>
      </c>
      <c r="CZ25" s="17"/>
      <c r="DA25" s="16"/>
      <c r="DB25" s="18"/>
      <c r="DC25" s="19">
        <f t="shared" si="37"/>
        <v>0</v>
      </c>
      <c r="DD25" s="20"/>
      <c r="DE25" s="20">
        <f t="shared" si="38"/>
        <v>0</v>
      </c>
      <c r="DF25" s="20">
        <f t="shared" si="39"/>
        <v>0</v>
      </c>
      <c r="DG25" s="20">
        <f t="shared" si="40"/>
        <v>0</v>
      </c>
      <c r="DH25" s="21"/>
      <c r="DI25" s="23"/>
      <c r="DJ25" s="23"/>
      <c r="DK25" s="35" t="s">
        <v>4</v>
      </c>
      <c r="DL25" s="36"/>
      <c r="DM25" s="35"/>
      <c r="DN25" s="37"/>
      <c r="DO25" s="38">
        <f t="shared" si="41"/>
        <v>0</v>
      </c>
      <c r="DP25" s="39"/>
      <c r="DQ25" s="39">
        <f t="shared" si="42"/>
        <v>0</v>
      </c>
      <c r="DR25" s="39">
        <f t="shared" si="43"/>
        <v>0</v>
      </c>
      <c r="DS25" s="39">
        <f t="shared" si="44"/>
        <v>0</v>
      </c>
      <c r="DT25" s="40"/>
      <c r="DU25" s="42"/>
      <c r="DV25" s="42"/>
      <c r="DW25" s="16" t="s">
        <v>4</v>
      </c>
      <c r="DX25" s="17"/>
      <c r="DY25" s="16"/>
      <c r="DZ25" s="18"/>
      <c r="EA25" s="19">
        <f t="shared" si="45"/>
        <v>0</v>
      </c>
      <c r="EB25" s="20"/>
      <c r="EC25" s="20">
        <f t="shared" si="46"/>
        <v>0</v>
      </c>
      <c r="ED25" s="20">
        <f t="shared" si="47"/>
        <v>0</v>
      </c>
      <c r="EE25" s="20">
        <f t="shared" si="48"/>
        <v>0</v>
      </c>
      <c r="EF25" s="21"/>
      <c r="EG25" s="23"/>
      <c r="EH25" s="23"/>
      <c r="EI25" s="35" t="s">
        <v>4</v>
      </c>
      <c r="EJ25" s="36"/>
      <c r="EK25" s="35"/>
      <c r="EL25" s="37"/>
      <c r="EM25" s="38">
        <f t="shared" si="49"/>
        <v>0</v>
      </c>
      <c r="EN25" s="39"/>
      <c r="EO25" s="39">
        <f t="shared" si="5"/>
        <v>0</v>
      </c>
      <c r="EP25" s="39">
        <f t="shared" si="6"/>
        <v>0</v>
      </c>
      <c r="EQ25" s="39">
        <f t="shared" si="50"/>
        <v>0</v>
      </c>
      <c r="ER25" s="40"/>
      <c r="ES25" s="42"/>
      <c r="ET25" s="42"/>
      <c r="EU25" s="16" t="s">
        <v>4</v>
      </c>
      <c r="EV25" s="17"/>
      <c r="EW25" s="16"/>
      <c r="EX25" s="18"/>
      <c r="EY25" s="19">
        <f t="shared" si="51"/>
        <v>0</v>
      </c>
      <c r="EZ25" s="20"/>
      <c r="FA25" s="20">
        <f t="shared" si="52"/>
        <v>0</v>
      </c>
      <c r="FB25" s="20">
        <f t="shared" si="53"/>
        <v>0</v>
      </c>
      <c r="FC25" s="20">
        <f t="shared" si="54"/>
        <v>0</v>
      </c>
      <c r="FD25" s="21"/>
      <c r="FE25" s="23"/>
      <c r="FF25" s="23"/>
      <c r="FG25" s="35" t="s">
        <v>4</v>
      </c>
      <c r="FH25" s="36"/>
      <c r="FI25" s="35"/>
      <c r="FJ25" s="37"/>
      <c r="FK25" s="38">
        <f t="shared" si="55"/>
        <v>0</v>
      </c>
      <c r="FL25" s="39"/>
      <c r="FM25" s="39">
        <f t="shared" si="7"/>
        <v>0</v>
      </c>
      <c r="FN25" s="39">
        <f t="shared" si="56"/>
        <v>0</v>
      </c>
      <c r="FO25" s="39">
        <f t="shared" si="57"/>
        <v>0</v>
      </c>
      <c r="FP25" s="40"/>
      <c r="FQ25" s="42"/>
      <c r="FR25" s="42"/>
      <c r="FS25" s="16" t="s">
        <v>4</v>
      </c>
      <c r="FT25" s="17"/>
      <c r="FU25" s="16"/>
      <c r="FV25" s="18"/>
      <c r="FW25" s="19">
        <f t="shared" si="58"/>
        <v>0</v>
      </c>
      <c r="FX25" s="20"/>
      <c r="FY25" s="20">
        <f t="shared" si="59"/>
        <v>0</v>
      </c>
      <c r="FZ25" s="20">
        <f t="shared" si="60"/>
        <v>0</v>
      </c>
      <c r="GA25" s="20">
        <f t="shared" si="61"/>
        <v>0</v>
      </c>
      <c r="GB25" s="21"/>
      <c r="GC25" s="23"/>
      <c r="GD25" s="23"/>
      <c r="GE25" s="35" t="s">
        <v>4</v>
      </c>
      <c r="GF25" s="36"/>
      <c r="GG25" s="35"/>
      <c r="GH25" s="37"/>
      <c r="GI25" s="38">
        <f t="shared" si="62"/>
        <v>0</v>
      </c>
      <c r="GJ25" s="39"/>
      <c r="GK25" s="39">
        <f t="shared" si="64"/>
        <v>0</v>
      </c>
      <c r="GL25" s="39">
        <f t="shared" si="65"/>
        <v>0</v>
      </c>
      <c r="GM25" s="39">
        <f t="shared" si="66"/>
        <v>0</v>
      </c>
      <c r="GN25" s="40"/>
      <c r="GO25" s="42"/>
      <c r="GP25" s="42"/>
      <c r="GQ25" s="16" t="s">
        <v>4</v>
      </c>
      <c r="GR25" s="17"/>
      <c r="GS25" s="16"/>
      <c r="GT25" s="18"/>
      <c r="GU25" s="19">
        <f t="shared" si="67"/>
        <v>0</v>
      </c>
      <c r="GV25" s="20"/>
      <c r="GW25" s="20">
        <f t="shared" si="68"/>
        <v>0</v>
      </c>
      <c r="GX25" s="20">
        <f t="shared" si="8"/>
        <v>0</v>
      </c>
      <c r="GY25" s="20">
        <f t="shared" si="9"/>
        <v>0</v>
      </c>
      <c r="GZ25" s="21"/>
      <c r="HA25" s="23"/>
      <c r="HB25" s="23"/>
      <c r="HC25" s="35" t="s">
        <v>4</v>
      </c>
      <c r="HD25" s="36"/>
      <c r="HE25" s="35"/>
      <c r="HF25" s="37"/>
      <c r="HG25" s="38">
        <f t="shared" si="69"/>
        <v>0</v>
      </c>
      <c r="HH25" s="39"/>
      <c r="HI25" s="39">
        <f t="shared" si="70"/>
        <v>0</v>
      </c>
      <c r="HJ25" s="39">
        <f t="shared" si="71"/>
        <v>0</v>
      </c>
      <c r="HK25" s="39">
        <f t="shared" si="72"/>
        <v>0</v>
      </c>
      <c r="HL25" s="40"/>
      <c r="HM25" s="42"/>
      <c r="HN25" s="42"/>
      <c r="HO25" s="26">
        <f t="shared" si="83"/>
        <v>5603.71</v>
      </c>
      <c r="HP25" s="26" t="str">
        <f t="shared" si="84"/>
        <v xml:space="preserve">6. MINERVA MEDICAL </v>
      </c>
      <c r="HQ25" s="86">
        <f t="shared" si="75"/>
        <v>29251366.199999999</v>
      </c>
    </row>
    <row r="26" spans="1:225" ht="30.75" customHeight="1" x14ac:dyDescent="0.25">
      <c r="A26" s="27">
        <v>24</v>
      </c>
      <c r="B26" s="27">
        <v>42131708</v>
      </c>
      <c r="C26" s="28">
        <v>191001135114</v>
      </c>
      <c r="D26" s="29" t="s">
        <v>40</v>
      </c>
      <c r="E26" s="31">
        <v>2790</v>
      </c>
      <c r="F26" s="31">
        <v>3</v>
      </c>
      <c r="G26" s="59" t="s">
        <v>4</v>
      </c>
      <c r="H26" s="17"/>
      <c r="I26" s="16"/>
      <c r="J26" s="18"/>
      <c r="K26" s="19">
        <f t="shared" si="10"/>
        <v>0</v>
      </c>
      <c r="L26" s="20"/>
      <c r="M26" s="20">
        <f t="shared" si="11"/>
        <v>0</v>
      </c>
      <c r="N26" s="20">
        <f t="shared" si="12"/>
        <v>0</v>
      </c>
      <c r="O26" s="20">
        <f t="shared" si="13"/>
        <v>0</v>
      </c>
      <c r="P26" s="21"/>
      <c r="Q26" s="23"/>
      <c r="R26" s="23"/>
      <c r="S26" s="44" t="s">
        <v>4</v>
      </c>
      <c r="T26" s="36"/>
      <c r="U26" s="35"/>
      <c r="V26" s="37"/>
      <c r="W26" s="39">
        <f t="shared" si="14"/>
        <v>0</v>
      </c>
      <c r="X26" s="39"/>
      <c r="Y26" s="39">
        <f t="shared" si="15"/>
        <v>0</v>
      </c>
      <c r="Z26" s="39">
        <f t="shared" si="16"/>
        <v>0</v>
      </c>
      <c r="AA26" s="39">
        <f t="shared" si="17"/>
        <v>0</v>
      </c>
      <c r="AB26" s="56"/>
      <c r="AC26" s="42"/>
      <c r="AD26" s="42"/>
      <c r="AE26" s="16" t="s">
        <v>4</v>
      </c>
      <c r="AF26" s="17"/>
      <c r="AG26" s="16"/>
      <c r="AH26" s="18"/>
      <c r="AI26" s="19">
        <f t="shared" si="18"/>
        <v>0</v>
      </c>
      <c r="AJ26" s="20"/>
      <c r="AK26" s="20">
        <f t="shared" si="0"/>
        <v>0</v>
      </c>
      <c r="AL26" s="20">
        <f t="shared" si="1"/>
        <v>0</v>
      </c>
      <c r="AM26" s="20">
        <f t="shared" si="19"/>
        <v>0</v>
      </c>
      <c r="AN26" s="21"/>
      <c r="AO26" s="23"/>
      <c r="AP26" s="23"/>
      <c r="AQ26" s="35" t="s">
        <v>4</v>
      </c>
      <c r="AR26" s="36"/>
      <c r="AS26" s="35"/>
      <c r="AT26" s="37"/>
      <c r="AU26" s="38">
        <f t="shared" si="20"/>
        <v>0</v>
      </c>
      <c r="AV26" s="39"/>
      <c r="AW26" s="39">
        <f t="shared" si="2"/>
        <v>0</v>
      </c>
      <c r="AX26" s="39">
        <f t="shared" si="3"/>
        <v>0</v>
      </c>
      <c r="AY26" s="39">
        <f t="shared" si="4"/>
        <v>0</v>
      </c>
      <c r="AZ26" s="40"/>
      <c r="BA26" s="42"/>
      <c r="BB26" s="42"/>
      <c r="BC26" s="16"/>
      <c r="BD26" s="17"/>
      <c r="BE26" s="16"/>
      <c r="BF26" s="18"/>
      <c r="BG26" s="20">
        <f t="shared" si="21"/>
        <v>0</v>
      </c>
      <c r="BH26" s="20"/>
      <c r="BI26" s="20">
        <f t="shared" si="22"/>
        <v>0</v>
      </c>
      <c r="BJ26" s="20">
        <f t="shared" si="23"/>
        <v>0</v>
      </c>
      <c r="BK26" s="20">
        <f t="shared" si="24"/>
        <v>0</v>
      </c>
      <c r="BL26" s="21"/>
      <c r="BM26" s="23"/>
      <c r="BN26" s="23"/>
      <c r="BO26" s="35" t="s">
        <v>4</v>
      </c>
      <c r="BP26" s="36" t="s">
        <v>154</v>
      </c>
      <c r="BQ26" s="35" t="s">
        <v>159</v>
      </c>
      <c r="BR26" s="37">
        <v>6900</v>
      </c>
      <c r="BS26" s="38">
        <f t="shared" si="25"/>
        <v>1311</v>
      </c>
      <c r="BT26" s="39">
        <f t="shared" si="81"/>
        <v>8211</v>
      </c>
      <c r="BU26" s="39">
        <f t="shared" si="26"/>
        <v>22908690</v>
      </c>
      <c r="BV26" s="39">
        <f t="shared" si="27"/>
        <v>24633</v>
      </c>
      <c r="BW26" s="39">
        <f t="shared" si="28"/>
        <v>22933323</v>
      </c>
      <c r="BX26" s="40">
        <v>5</v>
      </c>
      <c r="BY26" s="42"/>
      <c r="BZ26" s="42" t="s">
        <v>149</v>
      </c>
      <c r="CA26" s="16" t="s">
        <v>4</v>
      </c>
      <c r="CB26" s="17"/>
      <c r="CC26" s="16"/>
      <c r="CD26" s="18"/>
      <c r="CE26" s="19">
        <f t="shared" si="29"/>
        <v>0</v>
      </c>
      <c r="CF26" s="20"/>
      <c r="CG26" s="20">
        <f t="shared" si="30"/>
        <v>0</v>
      </c>
      <c r="CH26" s="20">
        <f t="shared" si="31"/>
        <v>0</v>
      </c>
      <c r="CI26" s="20">
        <f t="shared" si="32"/>
        <v>0</v>
      </c>
      <c r="CJ26" s="21"/>
      <c r="CK26" s="23"/>
      <c r="CL26" s="23"/>
      <c r="CM26" s="35"/>
      <c r="CN26" s="36"/>
      <c r="CO26" s="35"/>
      <c r="CP26" s="37"/>
      <c r="CQ26" s="38">
        <f t="shared" si="33"/>
        <v>0</v>
      </c>
      <c r="CR26" s="39"/>
      <c r="CS26" s="39">
        <f t="shared" si="34"/>
        <v>0</v>
      </c>
      <c r="CT26" s="39">
        <f t="shared" si="35"/>
        <v>0</v>
      </c>
      <c r="CU26" s="39">
        <f t="shared" si="36"/>
        <v>0</v>
      </c>
      <c r="CV26" s="40"/>
      <c r="CW26" s="42"/>
      <c r="CX26" s="42"/>
      <c r="CY26" s="16" t="s">
        <v>4</v>
      </c>
      <c r="CZ26" s="17"/>
      <c r="DA26" s="16"/>
      <c r="DB26" s="18"/>
      <c r="DC26" s="19">
        <f t="shared" si="37"/>
        <v>0</v>
      </c>
      <c r="DD26" s="20"/>
      <c r="DE26" s="20">
        <f t="shared" si="38"/>
        <v>0</v>
      </c>
      <c r="DF26" s="20">
        <f t="shared" si="39"/>
        <v>0</v>
      </c>
      <c r="DG26" s="20">
        <f t="shared" si="40"/>
        <v>0</v>
      </c>
      <c r="DH26" s="21"/>
      <c r="DI26" s="23"/>
      <c r="DJ26" s="23"/>
      <c r="DK26" s="35" t="s">
        <v>4</v>
      </c>
      <c r="DL26" s="36"/>
      <c r="DM26" s="35"/>
      <c r="DN26" s="37"/>
      <c r="DO26" s="38">
        <f t="shared" si="41"/>
        <v>0</v>
      </c>
      <c r="DP26" s="39"/>
      <c r="DQ26" s="39">
        <f t="shared" si="42"/>
        <v>0</v>
      </c>
      <c r="DR26" s="39">
        <f t="shared" si="43"/>
        <v>0</v>
      </c>
      <c r="DS26" s="39">
        <f t="shared" si="44"/>
        <v>0</v>
      </c>
      <c r="DT26" s="40"/>
      <c r="DU26" s="42"/>
      <c r="DV26" s="42"/>
      <c r="DW26" s="16" t="s">
        <v>4</v>
      </c>
      <c r="DX26" s="17"/>
      <c r="DY26" s="16"/>
      <c r="DZ26" s="18"/>
      <c r="EA26" s="19">
        <f t="shared" si="45"/>
        <v>0</v>
      </c>
      <c r="EB26" s="20"/>
      <c r="EC26" s="20">
        <f t="shared" si="46"/>
        <v>0</v>
      </c>
      <c r="ED26" s="20">
        <f t="shared" si="47"/>
        <v>0</v>
      </c>
      <c r="EE26" s="20">
        <f t="shared" si="48"/>
        <v>0</v>
      </c>
      <c r="EF26" s="21"/>
      <c r="EG26" s="23"/>
      <c r="EH26" s="23"/>
      <c r="EI26" s="35" t="s">
        <v>4</v>
      </c>
      <c r="EJ26" s="36"/>
      <c r="EK26" s="35"/>
      <c r="EL26" s="37"/>
      <c r="EM26" s="38">
        <f t="shared" si="49"/>
        <v>0</v>
      </c>
      <c r="EN26" s="39"/>
      <c r="EO26" s="39">
        <f t="shared" si="5"/>
        <v>0</v>
      </c>
      <c r="EP26" s="39">
        <f t="shared" si="6"/>
        <v>0</v>
      </c>
      <c r="EQ26" s="39">
        <f t="shared" si="50"/>
        <v>0</v>
      </c>
      <c r="ER26" s="40"/>
      <c r="ES26" s="42"/>
      <c r="ET26" s="42"/>
      <c r="EU26" s="16" t="s">
        <v>4</v>
      </c>
      <c r="EV26" s="17"/>
      <c r="EW26" s="16"/>
      <c r="EX26" s="18"/>
      <c r="EY26" s="19">
        <f t="shared" si="51"/>
        <v>0</v>
      </c>
      <c r="EZ26" s="20"/>
      <c r="FA26" s="20">
        <f t="shared" si="52"/>
        <v>0</v>
      </c>
      <c r="FB26" s="20">
        <f t="shared" si="53"/>
        <v>0</v>
      </c>
      <c r="FC26" s="20">
        <f t="shared" si="54"/>
        <v>0</v>
      </c>
      <c r="FD26" s="21"/>
      <c r="FE26" s="23"/>
      <c r="FF26" s="23"/>
      <c r="FG26" s="35" t="s">
        <v>4</v>
      </c>
      <c r="FH26" s="36"/>
      <c r="FI26" s="35"/>
      <c r="FJ26" s="37"/>
      <c r="FK26" s="38">
        <f t="shared" si="55"/>
        <v>0</v>
      </c>
      <c r="FL26" s="39"/>
      <c r="FM26" s="39">
        <f t="shared" si="7"/>
        <v>0</v>
      </c>
      <c r="FN26" s="39">
        <f t="shared" si="56"/>
        <v>0</v>
      </c>
      <c r="FO26" s="39">
        <f t="shared" si="57"/>
        <v>0</v>
      </c>
      <c r="FP26" s="40"/>
      <c r="FQ26" s="42"/>
      <c r="FR26" s="42"/>
      <c r="FS26" s="16" t="s">
        <v>4</v>
      </c>
      <c r="FT26" s="17"/>
      <c r="FU26" s="16"/>
      <c r="FV26" s="18"/>
      <c r="FW26" s="19">
        <f t="shared" si="58"/>
        <v>0</v>
      </c>
      <c r="FX26" s="20"/>
      <c r="FY26" s="20">
        <f t="shared" si="59"/>
        <v>0</v>
      </c>
      <c r="FZ26" s="20">
        <f t="shared" si="60"/>
        <v>0</v>
      </c>
      <c r="GA26" s="20">
        <f t="shared" si="61"/>
        <v>0</v>
      </c>
      <c r="GB26" s="21"/>
      <c r="GC26" s="23"/>
      <c r="GD26" s="23"/>
      <c r="GE26" s="35" t="s">
        <v>4</v>
      </c>
      <c r="GF26" s="36"/>
      <c r="GG26" s="35"/>
      <c r="GH26" s="37"/>
      <c r="GI26" s="38">
        <f t="shared" si="62"/>
        <v>0</v>
      </c>
      <c r="GJ26" s="39"/>
      <c r="GK26" s="39">
        <f t="shared" si="64"/>
        <v>0</v>
      </c>
      <c r="GL26" s="39">
        <f t="shared" si="65"/>
        <v>0</v>
      </c>
      <c r="GM26" s="39">
        <f t="shared" si="66"/>
        <v>0</v>
      </c>
      <c r="GN26" s="40"/>
      <c r="GO26" s="42"/>
      <c r="GP26" s="42"/>
      <c r="GQ26" s="16" t="s">
        <v>4</v>
      </c>
      <c r="GR26" s="17"/>
      <c r="GS26" s="16"/>
      <c r="GT26" s="18"/>
      <c r="GU26" s="19">
        <f t="shared" si="67"/>
        <v>0</v>
      </c>
      <c r="GV26" s="20"/>
      <c r="GW26" s="20">
        <f t="shared" si="68"/>
        <v>0</v>
      </c>
      <c r="GX26" s="20">
        <f t="shared" si="8"/>
        <v>0</v>
      </c>
      <c r="GY26" s="20">
        <f t="shared" si="9"/>
        <v>0</v>
      </c>
      <c r="GZ26" s="21"/>
      <c r="HA26" s="23"/>
      <c r="HB26" s="23"/>
      <c r="HC26" s="35" t="s">
        <v>4</v>
      </c>
      <c r="HD26" s="36"/>
      <c r="HE26" s="35"/>
      <c r="HF26" s="37"/>
      <c r="HG26" s="38">
        <f t="shared" si="69"/>
        <v>0</v>
      </c>
      <c r="HH26" s="39"/>
      <c r="HI26" s="39">
        <f t="shared" si="70"/>
        <v>0</v>
      </c>
      <c r="HJ26" s="39">
        <f t="shared" si="71"/>
        <v>0</v>
      </c>
      <c r="HK26" s="39">
        <f t="shared" si="72"/>
        <v>0</v>
      </c>
      <c r="HL26" s="40"/>
      <c r="HM26" s="42"/>
      <c r="HN26" s="42"/>
      <c r="HO26" s="26">
        <f t="shared" si="83"/>
        <v>8211</v>
      </c>
      <c r="HP26" s="26" t="str">
        <f t="shared" si="84"/>
        <v xml:space="preserve">6. MINERVA MEDICAL </v>
      </c>
      <c r="HQ26" s="86">
        <f t="shared" si="75"/>
        <v>22933323</v>
      </c>
    </row>
    <row r="27" spans="1:225" ht="26.25" x14ac:dyDescent="0.25">
      <c r="A27" s="27">
        <v>25</v>
      </c>
      <c r="B27" s="27">
        <v>42131708</v>
      </c>
      <c r="C27" s="28">
        <v>191001135115</v>
      </c>
      <c r="D27" s="29" t="s">
        <v>41</v>
      </c>
      <c r="E27" s="31">
        <v>45</v>
      </c>
      <c r="F27" s="31">
        <v>0</v>
      </c>
      <c r="G27" s="59" t="s">
        <v>96</v>
      </c>
      <c r="H27" s="17"/>
      <c r="I27" s="16"/>
      <c r="J27" s="18"/>
      <c r="K27" s="19">
        <f t="shared" si="10"/>
        <v>0</v>
      </c>
      <c r="L27" s="20"/>
      <c r="M27" s="20">
        <f t="shared" si="11"/>
        <v>0</v>
      </c>
      <c r="N27" s="20">
        <f t="shared" si="12"/>
        <v>0</v>
      </c>
      <c r="O27" s="20">
        <f t="shared" si="13"/>
        <v>0</v>
      </c>
      <c r="P27" s="21"/>
      <c r="Q27" s="23"/>
      <c r="R27" s="23"/>
      <c r="S27" s="44" t="s">
        <v>96</v>
      </c>
      <c r="T27" s="36"/>
      <c r="U27" s="35"/>
      <c r="V27" s="37"/>
      <c r="W27" s="39">
        <f t="shared" si="14"/>
        <v>0</v>
      </c>
      <c r="X27" s="39"/>
      <c r="Y27" s="39">
        <f t="shared" si="15"/>
        <v>0</v>
      </c>
      <c r="Z27" s="39">
        <f t="shared" si="16"/>
        <v>0</v>
      </c>
      <c r="AA27" s="39">
        <f t="shared" si="17"/>
        <v>0</v>
      </c>
      <c r="AB27" s="56"/>
      <c r="AC27" s="42"/>
      <c r="AD27" s="42"/>
      <c r="AE27" s="16" t="s">
        <v>96</v>
      </c>
      <c r="AF27" s="17"/>
      <c r="AG27" s="16"/>
      <c r="AH27" s="18"/>
      <c r="AI27" s="19">
        <f t="shared" si="18"/>
        <v>0</v>
      </c>
      <c r="AJ27" s="20"/>
      <c r="AK27" s="20">
        <f t="shared" si="0"/>
        <v>0</v>
      </c>
      <c r="AL27" s="20">
        <f t="shared" si="1"/>
        <v>0</v>
      </c>
      <c r="AM27" s="20">
        <f t="shared" si="19"/>
        <v>0</v>
      </c>
      <c r="AN27" s="21"/>
      <c r="AO27" s="23"/>
      <c r="AP27" s="23"/>
      <c r="AQ27" s="35" t="s">
        <v>96</v>
      </c>
      <c r="AR27" s="36" t="s">
        <v>131</v>
      </c>
      <c r="AS27" s="35" t="s">
        <v>132</v>
      </c>
      <c r="AT27" s="37">
        <v>72789</v>
      </c>
      <c r="AU27" s="38">
        <f t="shared" si="20"/>
        <v>13829.91</v>
      </c>
      <c r="AV27" s="39">
        <f t="shared" si="86"/>
        <v>86618.91</v>
      </c>
      <c r="AW27" s="39">
        <f t="shared" si="2"/>
        <v>3897850.95</v>
      </c>
      <c r="AX27" s="39">
        <f t="shared" si="3"/>
        <v>0</v>
      </c>
      <c r="AY27" s="39">
        <f t="shared" si="4"/>
        <v>3897850.95</v>
      </c>
      <c r="AZ27" s="40">
        <v>3</v>
      </c>
      <c r="BA27" s="42"/>
      <c r="BB27" s="42" t="s">
        <v>142</v>
      </c>
      <c r="BC27" s="16"/>
      <c r="BD27" s="17"/>
      <c r="BE27" s="16"/>
      <c r="BF27" s="18"/>
      <c r="BG27" s="20">
        <f t="shared" si="21"/>
        <v>0</v>
      </c>
      <c r="BH27" s="20"/>
      <c r="BI27" s="20">
        <f t="shared" si="22"/>
        <v>0</v>
      </c>
      <c r="BJ27" s="20">
        <f t="shared" si="23"/>
        <v>0</v>
      </c>
      <c r="BK27" s="20">
        <f t="shared" si="24"/>
        <v>0</v>
      </c>
      <c r="BL27" s="21"/>
      <c r="BM27" s="23"/>
      <c r="BN27" s="23"/>
      <c r="BO27" s="35" t="s">
        <v>96</v>
      </c>
      <c r="BP27" s="36"/>
      <c r="BQ27" s="35"/>
      <c r="BR27" s="37"/>
      <c r="BS27" s="38">
        <f t="shared" si="25"/>
        <v>0</v>
      </c>
      <c r="BT27" s="39"/>
      <c r="BU27" s="39">
        <f t="shared" si="26"/>
        <v>0</v>
      </c>
      <c r="BV27" s="39">
        <f t="shared" si="27"/>
        <v>0</v>
      </c>
      <c r="BW27" s="39">
        <f t="shared" si="28"/>
        <v>0</v>
      </c>
      <c r="BX27" s="40"/>
      <c r="BY27" s="42"/>
      <c r="BZ27" s="42"/>
      <c r="CA27" s="16" t="s">
        <v>96</v>
      </c>
      <c r="CB27" s="17"/>
      <c r="CC27" s="16"/>
      <c r="CD27" s="18"/>
      <c r="CE27" s="19">
        <f t="shared" si="29"/>
        <v>0</v>
      </c>
      <c r="CF27" s="20"/>
      <c r="CG27" s="20">
        <f t="shared" si="30"/>
        <v>0</v>
      </c>
      <c r="CH27" s="20">
        <f t="shared" si="31"/>
        <v>0</v>
      </c>
      <c r="CI27" s="20">
        <f t="shared" si="32"/>
        <v>0</v>
      </c>
      <c r="CJ27" s="21"/>
      <c r="CK27" s="23"/>
      <c r="CL27" s="23"/>
      <c r="CM27" s="35"/>
      <c r="CN27" s="36"/>
      <c r="CO27" s="35"/>
      <c r="CP27" s="37"/>
      <c r="CQ27" s="38">
        <f t="shared" si="33"/>
        <v>0</v>
      </c>
      <c r="CR27" s="39"/>
      <c r="CS27" s="39">
        <f t="shared" si="34"/>
        <v>0</v>
      </c>
      <c r="CT27" s="39">
        <f t="shared" si="35"/>
        <v>0</v>
      </c>
      <c r="CU27" s="39">
        <f t="shared" si="36"/>
        <v>0</v>
      </c>
      <c r="CV27" s="40"/>
      <c r="CW27" s="42"/>
      <c r="CX27" s="42"/>
      <c r="CY27" s="16" t="s">
        <v>96</v>
      </c>
      <c r="CZ27" s="17"/>
      <c r="DA27" s="16"/>
      <c r="DB27" s="18"/>
      <c r="DC27" s="19">
        <f t="shared" si="37"/>
        <v>0</v>
      </c>
      <c r="DD27" s="20"/>
      <c r="DE27" s="20">
        <f t="shared" si="38"/>
        <v>0</v>
      </c>
      <c r="DF27" s="20">
        <f t="shared" si="39"/>
        <v>0</v>
      </c>
      <c r="DG27" s="20">
        <f t="shared" si="40"/>
        <v>0</v>
      </c>
      <c r="DH27" s="21"/>
      <c r="DI27" s="23"/>
      <c r="DJ27" s="23"/>
      <c r="DK27" s="35" t="s">
        <v>96</v>
      </c>
      <c r="DL27" s="36"/>
      <c r="DM27" s="35"/>
      <c r="DN27" s="37"/>
      <c r="DO27" s="38">
        <f t="shared" si="41"/>
        <v>0</v>
      </c>
      <c r="DP27" s="39"/>
      <c r="DQ27" s="39">
        <f t="shared" si="42"/>
        <v>0</v>
      </c>
      <c r="DR27" s="39">
        <f t="shared" si="43"/>
        <v>0</v>
      </c>
      <c r="DS27" s="39">
        <f t="shared" si="44"/>
        <v>0</v>
      </c>
      <c r="DT27" s="40"/>
      <c r="DU27" s="42"/>
      <c r="DV27" s="42"/>
      <c r="DW27" s="16" t="s">
        <v>96</v>
      </c>
      <c r="DX27" s="17"/>
      <c r="DY27" s="16"/>
      <c r="DZ27" s="18"/>
      <c r="EA27" s="19">
        <f t="shared" si="45"/>
        <v>0</v>
      </c>
      <c r="EB27" s="20"/>
      <c r="EC27" s="20">
        <f t="shared" si="46"/>
        <v>0</v>
      </c>
      <c r="ED27" s="20">
        <f t="shared" si="47"/>
        <v>0</v>
      </c>
      <c r="EE27" s="20">
        <f t="shared" si="48"/>
        <v>0</v>
      </c>
      <c r="EF27" s="21"/>
      <c r="EG27" s="23"/>
      <c r="EH27" s="23"/>
      <c r="EI27" s="35" t="s">
        <v>96</v>
      </c>
      <c r="EJ27" s="36"/>
      <c r="EK27" s="35"/>
      <c r="EL27" s="37"/>
      <c r="EM27" s="38">
        <f t="shared" si="49"/>
        <v>0</v>
      </c>
      <c r="EN27" s="39"/>
      <c r="EO27" s="39">
        <f t="shared" si="5"/>
        <v>0</v>
      </c>
      <c r="EP27" s="39">
        <f t="shared" si="6"/>
        <v>0</v>
      </c>
      <c r="EQ27" s="39">
        <f t="shared" si="50"/>
        <v>0</v>
      </c>
      <c r="ER27" s="40"/>
      <c r="ES27" s="42"/>
      <c r="ET27" s="42"/>
      <c r="EU27" s="16" t="s">
        <v>96</v>
      </c>
      <c r="EV27" s="17"/>
      <c r="EW27" s="16"/>
      <c r="EX27" s="18"/>
      <c r="EY27" s="19">
        <f t="shared" si="51"/>
        <v>0</v>
      </c>
      <c r="EZ27" s="20"/>
      <c r="FA27" s="20">
        <f t="shared" si="52"/>
        <v>0</v>
      </c>
      <c r="FB27" s="20">
        <f t="shared" si="53"/>
        <v>0</v>
      </c>
      <c r="FC27" s="20">
        <f t="shared" si="54"/>
        <v>0</v>
      </c>
      <c r="FD27" s="21"/>
      <c r="FE27" s="23"/>
      <c r="FF27" s="23"/>
      <c r="FG27" s="35" t="s">
        <v>96</v>
      </c>
      <c r="FH27" s="36"/>
      <c r="FI27" s="35"/>
      <c r="FJ27" s="37"/>
      <c r="FK27" s="38">
        <f t="shared" si="55"/>
        <v>0</v>
      </c>
      <c r="FL27" s="39"/>
      <c r="FM27" s="39">
        <f t="shared" si="7"/>
        <v>0</v>
      </c>
      <c r="FN27" s="39">
        <f t="shared" si="56"/>
        <v>0</v>
      </c>
      <c r="FO27" s="39">
        <f t="shared" si="57"/>
        <v>0</v>
      </c>
      <c r="FP27" s="40"/>
      <c r="FQ27" s="42"/>
      <c r="FR27" s="42"/>
      <c r="FS27" s="16" t="s">
        <v>96</v>
      </c>
      <c r="FT27" s="17"/>
      <c r="FU27" s="16"/>
      <c r="FV27" s="18"/>
      <c r="FW27" s="19">
        <f t="shared" si="58"/>
        <v>0</v>
      </c>
      <c r="FX27" s="20"/>
      <c r="FY27" s="20">
        <f t="shared" si="59"/>
        <v>0</v>
      </c>
      <c r="FZ27" s="20">
        <f t="shared" si="60"/>
        <v>0</v>
      </c>
      <c r="GA27" s="20">
        <f t="shared" si="61"/>
        <v>0</v>
      </c>
      <c r="GB27" s="21"/>
      <c r="GC27" s="23"/>
      <c r="GD27" s="23"/>
      <c r="GE27" s="35" t="s">
        <v>96</v>
      </c>
      <c r="GF27" s="36" t="s">
        <v>201</v>
      </c>
      <c r="GG27" s="35" t="s">
        <v>202</v>
      </c>
      <c r="GH27" s="37">
        <v>41500</v>
      </c>
      <c r="GI27" s="38">
        <f t="shared" si="62"/>
        <v>7885</v>
      </c>
      <c r="GJ27" s="39">
        <f t="shared" si="63"/>
        <v>49385</v>
      </c>
      <c r="GK27" s="39">
        <f t="shared" si="64"/>
        <v>2222325</v>
      </c>
      <c r="GL27" s="39">
        <f t="shared" si="65"/>
        <v>0</v>
      </c>
      <c r="GM27" s="39">
        <f t="shared" si="66"/>
        <v>2222325</v>
      </c>
      <c r="GN27" s="40">
        <v>5</v>
      </c>
      <c r="GO27" s="42"/>
      <c r="GP27" s="40" t="s">
        <v>206</v>
      </c>
      <c r="GQ27" s="16" t="s">
        <v>96</v>
      </c>
      <c r="GR27" s="17"/>
      <c r="GS27" s="16"/>
      <c r="GT27" s="18"/>
      <c r="GU27" s="19">
        <f t="shared" si="67"/>
        <v>0</v>
      </c>
      <c r="GV27" s="20"/>
      <c r="GW27" s="20">
        <f t="shared" si="68"/>
        <v>0</v>
      </c>
      <c r="GX27" s="20">
        <f t="shared" si="8"/>
        <v>0</v>
      </c>
      <c r="GY27" s="20">
        <f t="shared" si="9"/>
        <v>0</v>
      </c>
      <c r="GZ27" s="21"/>
      <c r="HA27" s="23"/>
      <c r="HB27" s="23"/>
      <c r="HC27" s="35" t="s">
        <v>96</v>
      </c>
      <c r="HD27" s="36"/>
      <c r="HE27" s="35"/>
      <c r="HF27" s="37"/>
      <c r="HG27" s="38">
        <f t="shared" si="69"/>
        <v>0</v>
      </c>
      <c r="HH27" s="39"/>
      <c r="HI27" s="39">
        <f t="shared" si="70"/>
        <v>0</v>
      </c>
      <c r="HJ27" s="39">
        <f t="shared" si="71"/>
        <v>0</v>
      </c>
      <c r="HK27" s="39">
        <f t="shared" si="72"/>
        <v>0</v>
      </c>
      <c r="HL27" s="40"/>
      <c r="HM27" s="42"/>
      <c r="HN27" s="42"/>
      <c r="HO27" s="26">
        <f t="shared" si="83"/>
        <v>49385</v>
      </c>
      <c r="HP27" s="26" t="str">
        <f t="shared" si="84"/>
        <v>16.B BRAUN</v>
      </c>
      <c r="HQ27" s="86">
        <f t="shared" si="75"/>
        <v>2222325</v>
      </c>
    </row>
    <row r="28" spans="1:225" ht="26.25" x14ac:dyDescent="0.25">
      <c r="A28" s="27">
        <v>26</v>
      </c>
      <c r="B28" s="27">
        <v>42131708</v>
      </c>
      <c r="C28" s="28">
        <v>191001135116</v>
      </c>
      <c r="D28" s="29" t="s">
        <v>42</v>
      </c>
      <c r="E28" s="31">
        <v>27</v>
      </c>
      <c r="F28" s="31">
        <v>0</v>
      </c>
      <c r="G28" s="59" t="s">
        <v>96</v>
      </c>
      <c r="H28" s="17"/>
      <c r="I28" s="16"/>
      <c r="J28" s="18"/>
      <c r="K28" s="19">
        <f t="shared" si="10"/>
        <v>0</v>
      </c>
      <c r="L28" s="20"/>
      <c r="M28" s="20">
        <f t="shared" si="11"/>
        <v>0</v>
      </c>
      <c r="N28" s="20">
        <f t="shared" si="12"/>
        <v>0</v>
      </c>
      <c r="O28" s="20">
        <f t="shared" si="13"/>
        <v>0</v>
      </c>
      <c r="P28" s="21"/>
      <c r="Q28" s="23"/>
      <c r="R28" s="23"/>
      <c r="S28" s="44" t="s">
        <v>96</v>
      </c>
      <c r="T28" s="36"/>
      <c r="U28" s="35"/>
      <c r="V28" s="37"/>
      <c r="W28" s="39">
        <f t="shared" si="14"/>
        <v>0</v>
      </c>
      <c r="X28" s="39"/>
      <c r="Y28" s="39">
        <f t="shared" si="15"/>
        <v>0</v>
      </c>
      <c r="Z28" s="39">
        <f t="shared" si="16"/>
        <v>0</v>
      </c>
      <c r="AA28" s="39">
        <f t="shared" si="17"/>
        <v>0</v>
      </c>
      <c r="AB28" s="56"/>
      <c r="AC28" s="42"/>
      <c r="AD28" s="42"/>
      <c r="AE28" s="16" t="s">
        <v>96</v>
      </c>
      <c r="AF28" s="17"/>
      <c r="AG28" s="16"/>
      <c r="AH28" s="18"/>
      <c r="AI28" s="19">
        <f t="shared" si="18"/>
        <v>0</v>
      </c>
      <c r="AJ28" s="20"/>
      <c r="AK28" s="20">
        <f t="shared" si="0"/>
        <v>0</v>
      </c>
      <c r="AL28" s="20">
        <f t="shared" si="1"/>
        <v>0</v>
      </c>
      <c r="AM28" s="20">
        <f t="shared" si="19"/>
        <v>0</v>
      </c>
      <c r="AN28" s="21"/>
      <c r="AO28" s="23"/>
      <c r="AP28" s="23"/>
      <c r="AQ28" s="35" t="s">
        <v>96</v>
      </c>
      <c r="AR28" s="36" t="s">
        <v>131</v>
      </c>
      <c r="AS28" s="35" t="s">
        <v>132</v>
      </c>
      <c r="AT28" s="37">
        <v>78789</v>
      </c>
      <c r="AU28" s="38">
        <f t="shared" si="20"/>
        <v>14969.91</v>
      </c>
      <c r="AV28" s="39">
        <f t="shared" si="86"/>
        <v>93758.91</v>
      </c>
      <c r="AW28" s="39">
        <f t="shared" si="2"/>
        <v>2531490.5700000003</v>
      </c>
      <c r="AX28" s="39">
        <f t="shared" si="3"/>
        <v>0</v>
      </c>
      <c r="AY28" s="39">
        <f t="shared" si="4"/>
        <v>2531490.5700000003</v>
      </c>
      <c r="AZ28" s="40">
        <v>3</v>
      </c>
      <c r="BA28" s="42"/>
      <c r="BB28" s="42" t="s">
        <v>142</v>
      </c>
      <c r="BC28" s="16"/>
      <c r="BD28" s="17"/>
      <c r="BE28" s="16"/>
      <c r="BF28" s="18"/>
      <c r="BG28" s="20">
        <f t="shared" si="21"/>
        <v>0</v>
      </c>
      <c r="BH28" s="20"/>
      <c r="BI28" s="20">
        <f t="shared" si="22"/>
        <v>0</v>
      </c>
      <c r="BJ28" s="20">
        <f t="shared" si="23"/>
        <v>0</v>
      </c>
      <c r="BK28" s="20">
        <f t="shared" si="24"/>
        <v>0</v>
      </c>
      <c r="BL28" s="21"/>
      <c r="BM28" s="23"/>
      <c r="BN28" s="23"/>
      <c r="BO28" s="35" t="s">
        <v>96</v>
      </c>
      <c r="BP28" s="36"/>
      <c r="BQ28" s="35"/>
      <c r="BR28" s="37"/>
      <c r="BS28" s="38">
        <f t="shared" si="25"/>
        <v>0</v>
      </c>
      <c r="BT28" s="39"/>
      <c r="BU28" s="39">
        <f t="shared" si="26"/>
        <v>0</v>
      </c>
      <c r="BV28" s="39">
        <f t="shared" si="27"/>
        <v>0</v>
      </c>
      <c r="BW28" s="39">
        <f t="shared" si="28"/>
        <v>0</v>
      </c>
      <c r="BX28" s="40"/>
      <c r="BY28" s="42"/>
      <c r="BZ28" s="42"/>
      <c r="CA28" s="16" t="s">
        <v>96</v>
      </c>
      <c r="CB28" s="17"/>
      <c r="CC28" s="16"/>
      <c r="CD28" s="18"/>
      <c r="CE28" s="19">
        <f t="shared" si="29"/>
        <v>0</v>
      </c>
      <c r="CF28" s="20"/>
      <c r="CG28" s="20">
        <f t="shared" si="30"/>
        <v>0</v>
      </c>
      <c r="CH28" s="20">
        <f t="shared" si="31"/>
        <v>0</v>
      </c>
      <c r="CI28" s="20">
        <f t="shared" si="32"/>
        <v>0</v>
      </c>
      <c r="CJ28" s="21"/>
      <c r="CK28" s="23"/>
      <c r="CL28" s="23"/>
      <c r="CM28" s="35"/>
      <c r="CN28" s="36"/>
      <c r="CO28" s="35"/>
      <c r="CP28" s="37"/>
      <c r="CQ28" s="38">
        <f t="shared" si="33"/>
        <v>0</v>
      </c>
      <c r="CR28" s="39"/>
      <c r="CS28" s="39">
        <f t="shared" si="34"/>
        <v>0</v>
      </c>
      <c r="CT28" s="39">
        <f t="shared" si="35"/>
        <v>0</v>
      </c>
      <c r="CU28" s="39">
        <f t="shared" si="36"/>
        <v>0</v>
      </c>
      <c r="CV28" s="40"/>
      <c r="CW28" s="42"/>
      <c r="CX28" s="42"/>
      <c r="CY28" s="16" t="s">
        <v>96</v>
      </c>
      <c r="CZ28" s="17"/>
      <c r="DA28" s="16"/>
      <c r="DB28" s="18"/>
      <c r="DC28" s="19">
        <f t="shared" si="37"/>
        <v>0</v>
      </c>
      <c r="DD28" s="20"/>
      <c r="DE28" s="20">
        <f t="shared" si="38"/>
        <v>0</v>
      </c>
      <c r="DF28" s="20">
        <f t="shared" si="39"/>
        <v>0</v>
      </c>
      <c r="DG28" s="20">
        <f t="shared" si="40"/>
        <v>0</v>
      </c>
      <c r="DH28" s="21"/>
      <c r="DI28" s="23"/>
      <c r="DJ28" s="23"/>
      <c r="DK28" s="35" t="s">
        <v>96</v>
      </c>
      <c r="DL28" s="36"/>
      <c r="DM28" s="35"/>
      <c r="DN28" s="37"/>
      <c r="DO28" s="38">
        <f t="shared" si="41"/>
        <v>0</v>
      </c>
      <c r="DP28" s="39"/>
      <c r="DQ28" s="39">
        <f t="shared" si="42"/>
        <v>0</v>
      </c>
      <c r="DR28" s="39">
        <f t="shared" si="43"/>
        <v>0</v>
      </c>
      <c r="DS28" s="39">
        <f t="shared" si="44"/>
        <v>0</v>
      </c>
      <c r="DT28" s="40"/>
      <c r="DU28" s="42"/>
      <c r="DV28" s="42"/>
      <c r="DW28" s="16" t="s">
        <v>96</v>
      </c>
      <c r="DX28" s="17"/>
      <c r="DY28" s="16"/>
      <c r="DZ28" s="18"/>
      <c r="EA28" s="19">
        <f t="shared" si="45"/>
        <v>0</v>
      </c>
      <c r="EB28" s="20"/>
      <c r="EC28" s="20">
        <f t="shared" si="46"/>
        <v>0</v>
      </c>
      <c r="ED28" s="20">
        <f t="shared" si="47"/>
        <v>0</v>
      </c>
      <c r="EE28" s="20">
        <f t="shared" si="48"/>
        <v>0</v>
      </c>
      <c r="EF28" s="21"/>
      <c r="EG28" s="23"/>
      <c r="EH28" s="23"/>
      <c r="EI28" s="35" t="s">
        <v>96</v>
      </c>
      <c r="EJ28" s="36"/>
      <c r="EK28" s="35"/>
      <c r="EL28" s="37"/>
      <c r="EM28" s="38">
        <f t="shared" si="49"/>
        <v>0</v>
      </c>
      <c r="EN28" s="39"/>
      <c r="EO28" s="39">
        <f t="shared" si="5"/>
        <v>0</v>
      </c>
      <c r="EP28" s="39">
        <f t="shared" si="6"/>
        <v>0</v>
      </c>
      <c r="EQ28" s="39">
        <f t="shared" si="50"/>
        <v>0</v>
      </c>
      <c r="ER28" s="40"/>
      <c r="ES28" s="42"/>
      <c r="ET28" s="42"/>
      <c r="EU28" s="16" t="s">
        <v>96</v>
      </c>
      <c r="EV28" s="17"/>
      <c r="EW28" s="16"/>
      <c r="EX28" s="18"/>
      <c r="EY28" s="19">
        <f t="shared" si="51"/>
        <v>0</v>
      </c>
      <c r="EZ28" s="20"/>
      <c r="FA28" s="20">
        <f t="shared" si="52"/>
        <v>0</v>
      </c>
      <c r="FB28" s="20">
        <f t="shared" si="53"/>
        <v>0</v>
      </c>
      <c r="FC28" s="20">
        <f t="shared" si="54"/>
        <v>0</v>
      </c>
      <c r="FD28" s="21"/>
      <c r="FE28" s="23"/>
      <c r="FF28" s="23"/>
      <c r="FG28" s="35" t="s">
        <v>96</v>
      </c>
      <c r="FH28" s="36"/>
      <c r="FI28" s="35"/>
      <c r="FJ28" s="37"/>
      <c r="FK28" s="38">
        <f t="shared" si="55"/>
        <v>0</v>
      </c>
      <c r="FL28" s="39"/>
      <c r="FM28" s="39">
        <f t="shared" si="7"/>
        <v>0</v>
      </c>
      <c r="FN28" s="39">
        <f t="shared" si="56"/>
        <v>0</v>
      </c>
      <c r="FO28" s="39">
        <f t="shared" si="57"/>
        <v>0</v>
      </c>
      <c r="FP28" s="40"/>
      <c r="FQ28" s="42"/>
      <c r="FR28" s="42"/>
      <c r="FS28" s="16" t="s">
        <v>96</v>
      </c>
      <c r="FT28" s="17"/>
      <c r="FU28" s="16"/>
      <c r="FV28" s="18"/>
      <c r="FW28" s="19">
        <f t="shared" si="58"/>
        <v>0</v>
      </c>
      <c r="FX28" s="20"/>
      <c r="FY28" s="20">
        <f t="shared" si="59"/>
        <v>0</v>
      </c>
      <c r="FZ28" s="20">
        <f t="shared" si="60"/>
        <v>0</v>
      </c>
      <c r="GA28" s="20">
        <f t="shared" si="61"/>
        <v>0</v>
      </c>
      <c r="GB28" s="21"/>
      <c r="GC28" s="23"/>
      <c r="GD28" s="23"/>
      <c r="GE28" s="35" t="s">
        <v>96</v>
      </c>
      <c r="GF28" s="36" t="s">
        <v>201</v>
      </c>
      <c r="GG28" s="35" t="s">
        <v>203</v>
      </c>
      <c r="GH28" s="37">
        <v>45000</v>
      </c>
      <c r="GI28" s="38">
        <f t="shared" si="62"/>
        <v>8550</v>
      </c>
      <c r="GJ28" s="39">
        <f t="shared" si="63"/>
        <v>53550</v>
      </c>
      <c r="GK28" s="39">
        <f t="shared" si="64"/>
        <v>1445850</v>
      </c>
      <c r="GL28" s="39">
        <f t="shared" si="65"/>
        <v>0</v>
      </c>
      <c r="GM28" s="39">
        <f t="shared" si="66"/>
        <v>1445850</v>
      </c>
      <c r="GN28" s="40">
        <v>5</v>
      </c>
      <c r="GO28" s="42"/>
      <c r="GP28" s="40" t="s">
        <v>206</v>
      </c>
      <c r="GQ28" s="16" t="s">
        <v>96</v>
      </c>
      <c r="GR28" s="17"/>
      <c r="GS28" s="16"/>
      <c r="GT28" s="18"/>
      <c r="GU28" s="19">
        <f t="shared" si="67"/>
        <v>0</v>
      </c>
      <c r="GV28" s="20"/>
      <c r="GW28" s="20">
        <f t="shared" si="68"/>
        <v>0</v>
      </c>
      <c r="GX28" s="20">
        <f t="shared" si="8"/>
        <v>0</v>
      </c>
      <c r="GY28" s="20">
        <f t="shared" si="9"/>
        <v>0</v>
      </c>
      <c r="GZ28" s="21"/>
      <c r="HA28" s="23"/>
      <c r="HB28" s="23"/>
      <c r="HC28" s="35" t="s">
        <v>96</v>
      </c>
      <c r="HD28" s="36"/>
      <c r="HE28" s="35"/>
      <c r="HF28" s="37"/>
      <c r="HG28" s="38">
        <f t="shared" si="69"/>
        <v>0</v>
      </c>
      <c r="HH28" s="39"/>
      <c r="HI28" s="39">
        <f t="shared" si="70"/>
        <v>0</v>
      </c>
      <c r="HJ28" s="39">
        <f t="shared" si="71"/>
        <v>0</v>
      </c>
      <c r="HK28" s="39">
        <f t="shared" si="72"/>
        <v>0</v>
      </c>
      <c r="HL28" s="40"/>
      <c r="HM28" s="42"/>
      <c r="HN28" s="42"/>
      <c r="HO28" s="26">
        <f t="shared" si="83"/>
        <v>53550</v>
      </c>
      <c r="HP28" s="26" t="str">
        <f t="shared" si="84"/>
        <v>16.B BRAUN</v>
      </c>
      <c r="HQ28" s="86">
        <f t="shared" si="75"/>
        <v>1445850</v>
      </c>
    </row>
    <row r="29" spans="1:225" ht="26.25" x14ac:dyDescent="0.25">
      <c r="A29" s="27">
        <v>27</v>
      </c>
      <c r="B29" s="27">
        <v>42131708</v>
      </c>
      <c r="C29" s="28">
        <v>1910200100003</v>
      </c>
      <c r="D29" s="29" t="s">
        <v>43</v>
      </c>
      <c r="E29" s="31">
        <v>180000</v>
      </c>
      <c r="F29" s="31">
        <v>9900</v>
      </c>
      <c r="G29" s="59" t="s">
        <v>4</v>
      </c>
      <c r="H29" s="17" t="s">
        <v>101</v>
      </c>
      <c r="I29" s="16" t="s">
        <v>100</v>
      </c>
      <c r="J29" s="18">
        <v>600</v>
      </c>
      <c r="K29" s="19">
        <f t="shared" si="10"/>
        <v>114</v>
      </c>
      <c r="L29" s="20">
        <f t="shared" si="77"/>
        <v>714</v>
      </c>
      <c r="M29" s="20">
        <f t="shared" si="11"/>
        <v>128520000</v>
      </c>
      <c r="N29" s="20">
        <f t="shared" si="12"/>
        <v>7068600</v>
      </c>
      <c r="O29" s="20">
        <f t="shared" si="13"/>
        <v>135588600</v>
      </c>
      <c r="P29" s="21"/>
      <c r="Q29" s="23"/>
      <c r="R29" s="23" t="s">
        <v>105</v>
      </c>
      <c r="S29" s="44" t="s">
        <v>4</v>
      </c>
      <c r="T29" s="36" t="s">
        <v>109</v>
      </c>
      <c r="U29" s="35" t="s">
        <v>104</v>
      </c>
      <c r="V29" s="37">
        <v>79</v>
      </c>
      <c r="W29" s="39">
        <f t="shared" si="14"/>
        <v>15.01</v>
      </c>
      <c r="X29" s="39">
        <f t="shared" si="78"/>
        <v>94.01</v>
      </c>
      <c r="Y29" s="39">
        <f t="shared" si="15"/>
        <v>16921800</v>
      </c>
      <c r="Z29" s="39">
        <f t="shared" si="16"/>
        <v>930699</v>
      </c>
      <c r="AA29" s="39">
        <f t="shared" si="17"/>
        <v>17852499</v>
      </c>
      <c r="AB29" s="56">
        <v>3</v>
      </c>
      <c r="AC29" s="42"/>
      <c r="AD29" s="42" t="s">
        <v>113</v>
      </c>
      <c r="AE29" s="16" t="s">
        <v>4</v>
      </c>
      <c r="AF29" s="17"/>
      <c r="AG29" s="16"/>
      <c r="AH29" s="18"/>
      <c r="AI29" s="19">
        <f t="shared" si="18"/>
        <v>0</v>
      </c>
      <c r="AJ29" s="20"/>
      <c r="AK29" s="20">
        <f t="shared" si="0"/>
        <v>0</v>
      </c>
      <c r="AL29" s="20">
        <f t="shared" si="1"/>
        <v>0</v>
      </c>
      <c r="AM29" s="20">
        <f t="shared" si="19"/>
        <v>0</v>
      </c>
      <c r="AN29" s="21"/>
      <c r="AO29" s="23"/>
      <c r="AP29" s="23"/>
      <c r="AQ29" s="35" t="s">
        <v>4</v>
      </c>
      <c r="AR29" s="36"/>
      <c r="AS29" s="35"/>
      <c r="AT29" s="37"/>
      <c r="AU29" s="38">
        <f t="shared" si="20"/>
        <v>0</v>
      </c>
      <c r="AV29" s="39"/>
      <c r="AW29" s="39">
        <f t="shared" si="2"/>
        <v>0</v>
      </c>
      <c r="AX29" s="39">
        <f t="shared" si="3"/>
        <v>0</v>
      </c>
      <c r="AY29" s="39">
        <f t="shared" ref="AY29:AY34" si="93">+AW29+AX29</f>
        <v>0</v>
      </c>
      <c r="AZ29" s="40"/>
      <c r="BA29" s="42"/>
      <c r="BB29" s="42"/>
      <c r="BC29" s="16"/>
      <c r="BD29" s="17"/>
      <c r="BE29" s="16"/>
      <c r="BF29" s="18"/>
      <c r="BG29" s="20">
        <f t="shared" si="21"/>
        <v>0</v>
      </c>
      <c r="BH29" s="20"/>
      <c r="BI29" s="20">
        <f t="shared" si="22"/>
        <v>0</v>
      </c>
      <c r="BJ29" s="20">
        <f t="shared" si="23"/>
        <v>0</v>
      </c>
      <c r="BK29" s="20">
        <f t="shared" si="24"/>
        <v>0</v>
      </c>
      <c r="BL29" s="21"/>
      <c r="BM29" s="23"/>
      <c r="BN29" s="23"/>
      <c r="BO29" s="35" t="s">
        <v>4</v>
      </c>
      <c r="BP29" s="36"/>
      <c r="BQ29" s="35"/>
      <c r="BR29" s="37"/>
      <c r="BS29" s="38">
        <f t="shared" si="25"/>
        <v>0</v>
      </c>
      <c r="BT29" s="39"/>
      <c r="BU29" s="39">
        <f t="shared" si="26"/>
        <v>0</v>
      </c>
      <c r="BV29" s="39">
        <f t="shared" si="27"/>
        <v>0</v>
      </c>
      <c r="BW29" s="39">
        <f t="shared" si="28"/>
        <v>0</v>
      </c>
      <c r="BX29" s="40"/>
      <c r="BY29" s="42"/>
      <c r="BZ29" s="42"/>
      <c r="CA29" s="16" t="s">
        <v>4</v>
      </c>
      <c r="CB29" s="17"/>
      <c r="CC29" s="16"/>
      <c r="CD29" s="18"/>
      <c r="CE29" s="19">
        <f t="shared" si="29"/>
        <v>0</v>
      </c>
      <c r="CF29" s="20"/>
      <c r="CG29" s="20">
        <f t="shared" si="30"/>
        <v>0</v>
      </c>
      <c r="CH29" s="20">
        <f t="shared" si="31"/>
        <v>0</v>
      </c>
      <c r="CI29" s="20">
        <f t="shared" si="32"/>
        <v>0</v>
      </c>
      <c r="CJ29" s="21"/>
      <c r="CK29" s="23"/>
      <c r="CL29" s="23"/>
      <c r="CM29" s="35"/>
      <c r="CN29" s="36"/>
      <c r="CO29" s="35"/>
      <c r="CP29" s="37">
        <v>90</v>
      </c>
      <c r="CQ29" s="39">
        <v>17</v>
      </c>
      <c r="CR29" s="39">
        <f t="shared" si="79"/>
        <v>107</v>
      </c>
      <c r="CS29" s="39">
        <f>+CR29*E29</f>
        <v>19260000</v>
      </c>
      <c r="CT29" s="39">
        <f t="shared" si="35"/>
        <v>1059300</v>
      </c>
      <c r="CU29" s="39">
        <f t="shared" si="36"/>
        <v>20319300</v>
      </c>
      <c r="CV29" s="40">
        <v>3</v>
      </c>
      <c r="CW29" s="42"/>
      <c r="CX29" s="42" t="s">
        <v>165</v>
      </c>
      <c r="CY29" s="16" t="s">
        <v>4</v>
      </c>
      <c r="CZ29" s="17"/>
      <c r="DA29" s="16"/>
      <c r="DB29" s="18"/>
      <c r="DC29" s="19">
        <f t="shared" si="37"/>
        <v>0</v>
      </c>
      <c r="DD29" s="20"/>
      <c r="DE29" s="20">
        <f t="shared" si="38"/>
        <v>0</v>
      </c>
      <c r="DF29" s="20">
        <f t="shared" si="39"/>
        <v>0</v>
      </c>
      <c r="DG29" s="20">
        <f t="shared" si="40"/>
        <v>0</v>
      </c>
      <c r="DH29" s="21"/>
      <c r="DI29" s="23"/>
      <c r="DJ29" s="23"/>
      <c r="DK29" s="35" t="s">
        <v>4</v>
      </c>
      <c r="DL29" s="36" t="s">
        <v>175</v>
      </c>
      <c r="DM29" s="35" t="s">
        <v>180</v>
      </c>
      <c r="DN29" s="37">
        <v>96</v>
      </c>
      <c r="DO29" s="38">
        <f t="shared" si="41"/>
        <v>18.240000000000002</v>
      </c>
      <c r="DP29" s="39">
        <f t="shared" si="76"/>
        <v>114.24000000000001</v>
      </c>
      <c r="DQ29" s="39">
        <f t="shared" si="42"/>
        <v>20563200</v>
      </c>
      <c r="DR29" s="39">
        <f t="shared" si="43"/>
        <v>1130976</v>
      </c>
      <c r="DS29" s="39">
        <f t="shared" si="44"/>
        <v>21694176</v>
      </c>
      <c r="DT29" s="40"/>
      <c r="DU29" s="42"/>
      <c r="DV29" s="42" t="s">
        <v>173</v>
      </c>
      <c r="DW29" s="16" t="s">
        <v>4</v>
      </c>
      <c r="DX29" s="17"/>
      <c r="DY29" s="16"/>
      <c r="DZ29" s="18"/>
      <c r="EA29" s="19">
        <f t="shared" si="45"/>
        <v>0</v>
      </c>
      <c r="EB29" s="20"/>
      <c r="EC29" s="20">
        <f t="shared" si="46"/>
        <v>0</v>
      </c>
      <c r="ED29" s="20">
        <f t="shared" si="47"/>
        <v>0</v>
      </c>
      <c r="EE29" s="20">
        <f t="shared" si="48"/>
        <v>0</v>
      </c>
      <c r="EF29" s="21"/>
      <c r="EG29" s="23"/>
      <c r="EH29" s="23"/>
      <c r="EI29" s="35" t="s">
        <v>4</v>
      </c>
      <c r="EJ29" s="36"/>
      <c r="EK29" s="35"/>
      <c r="EL29" s="37"/>
      <c r="EM29" s="38">
        <f t="shared" si="49"/>
        <v>0</v>
      </c>
      <c r="EN29" s="39"/>
      <c r="EO29" s="39">
        <f t="shared" si="5"/>
        <v>0</v>
      </c>
      <c r="EP29" s="39">
        <f t="shared" si="6"/>
        <v>0</v>
      </c>
      <c r="EQ29" s="39">
        <f t="shared" si="50"/>
        <v>0</v>
      </c>
      <c r="ER29" s="40"/>
      <c r="ES29" s="42"/>
      <c r="ET29" s="42"/>
      <c r="EU29" s="16" t="s">
        <v>4</v>
      </c>
      <c r="EV29" s="17"/>
      <c r="EW29" s="16"/>
      <c r="EX29" s="18"/>
      <c r="EY29" s="19">
        <f t="shared" si="51"/>
        <v>0</v>
      </c>
      <c r="EZ29" s="20"/>
      <c r="FA29" s="20">
        <f t="shared" si="52"/>
        <v>0</v>
      </c>
      <c r="FB29" s="20">
        <f t="shared" si="53"/>
        <v>0</v>
      </c>
      <c r="FC29" s="20">
        <f t="shared" si="54"/>
        <v>0</v>
      </c>
      <c r="FD29" s="21"/>
      <c r="FE29" s="23"/>
      <c r="FF29" s="23"/>
      <c r="FG29" s="35" t="s">
        <v>4</v>
      </c>
      <c r="FH29" s="36"/>
      <c r="FI29" s="35"/>
      <c r="FJ29" s="37"/>
      <c r="FK29" s="38">
        <f t="shared" si="55"/>
        <v>0</v>
      </c>
      <c r="FL29" s="39"/>
      <c r="FM29" s="39">
        <f t="shared" si="7"/>
        <v>0</v>
      </c>
      <c r="FN29" s="39">
        <f t="shared" si="56"/>
        <v>0</v>
      </c>
      <c r="FO29" s="39">
        <f t="shared" si="57"/>
        <v>0</v>
      </c>
      <c r="FP29" s="40"/>
      <c r="FQ29" s="42"/>
      <c r="FR29" s="42"/>
      <c r="FS29" s="16" t="s">
        <v>4</v>
      </c>
      <c r="FT29" s="17"/>
      <c r="FU29" s="16"/>
      <c r="FV29" s="18"/>
      <c r="FW29" s="19">
        <f t="shared" si="58"/>
        <v>0</v>
      </c>
      <c r="FX29" s="20"/>
      <c r="FY29" s="20">
        <f t="shared" si="59"/>
        <v>0</v>
      </c>
      <c r="FZ29" s="20">
        <f t="shared" si="60"/>
        <v>0</v>
      </c>
      <c r="GA29" s="20">
        <f t="shared" si="61"/>
        <v>0</v>
      </c>
      <c r="GB29" s="21"/>
      <c r="GC29" s="23"/>
      <c r="GD29" s="23"/>
      <c r="GE29" s="35" t="s">
        <v>4</v>
      </c>
      <c r="GF29" s="36"/>
      <c r="GG29" s="35"/>
      <c r="GH29" s="37"/>
      <c r="GI29" s="38">
        <f t="shared" si="62"/>
        <v>0</v>
      </c>
      <c r="GJ29" s="39"/>
      <c r="GK29" s="39">
        <f t="shared" si="64"/>
        <v>0</v>
      </c>
      <c r="GL29" s="39">
        <f t="shared" si="65"/>
        <v>0</v>
      </c>
      <c r="GM29" s="39">
        <f t="shared" si="66"/>
        <v>0</v>
      </c>
      <c r="GN29" s="40"/>
      <c r="GO29" s="42"/>
      <c r="GP29" s="42"/>
      <c r="GQ29" s="16" t="s">
        <v>4</v>
      </c>
      <c r="GR29" s="17"/>
      <c r="GS29" s="16"/>
      <c r="GT29" s="18"/>
      <c r="GU29" s="19">
        <f t="shared" si="67"/>
        <v>0</v>
      </c>
      <c r="GV29" s="20"/>
      <c r="GW29" s="20">
        <f t="shared" si="68"/>
        <v>0</v>
      </c>
      <c r="GX29" s="20">
        <f t="shared" si="8"/>
        <v>0</v>
      </c>
      <c r="GY29" s="20">
        <f t="shared" si="9"/>
        <v>0</v>
      </c>
      <c r="GZ29" s="21"/>
      <c r="HA29" s="23"/>
      <c r="HB29" s="23"/>
      <c r="HC29" s="35" t="s">
        <v>4</v>
      </c>
      <c r="HD29" s="36"/>
      <c r="HE29" s="35"/>
      <c r="HF29" s="37"/>
      <c r="HG29" s="38">
        <f t="shared" si="69"/>
        <v>0</v>
      </c>
      <c r="HH29" s="39"/>
      <c r="HI29" s="39">
        <f t="shared" si="70"/>
        <v>0</v>
      </c>
      <c r="HJ29" s="39">
        <f t="shared" si="71"/>
        <v>0</v>
      </c>
      <c r="HK29" s="39">
        <f t="shared" si="72"/>
        <v>0</v>
      </c>
      <c r="HL29" s="40"/>
      <c r="HM29" s="42"/>
      <c r="HN29" s="42"/>
      <c r="HO29" s="26">
        <f t="shared" si="83"/>
        <v>94.01</v>
      </c>
      <c r="HP29" s="26" t="str">
        <f t="shared" si="84"/>
        <v>2. BIOPLAST S.A</v>
      </c>
      <c r="HQ29" s="86">
        <f t="shared" si="75"/>
        <v>17852499</v>
      </c>
    </row>
    <row r="30" spans="1:225" x14ac:dyDescent="0.25">
      <c r="A30" s="27">
        <v>28</v>
      </c>
      <c r="B30" s="27">
        <v>42131708</v>
      </c>
      <c r="C30" s="28">
        <v>1910040100007</v>
      </c>
      <c r="D30" s="29" t="s">
        <v>44</v>
      </c>
      <c r="E30" s="31">
        <v>180</v>
      </c>
      <c r="F30" s="31">
        <v>0</v>
      </c>
      <c r="G30" s="59" t="s">
        <v>97</v>
      </c>
      <c r="H30" s="17"/>
      <c r="I30" s="16"/>
      <c r="J30" s="18"/>
      <c r="K30" s="19">
        <f t="shared" si="10"/>
        <v>0</v>
      </c>
      <c r="L30" s="20"/>
      <c r="M30" s="20">
        <f t="shared" si="11"/>
        <v>0</v>
      </c>
      <c r="N30" s="20">
        <f t="shared" si="12"/>
        <v>0</v>
      </c>
      <c r="O30" s="20">
        <f t="shared" si="13"/>
        <v>0</v>
      </c>
      <c r="P30" s="21"/>
      <c r="Q30" s="23"/>
      <c r="R30" s="23"/>
      <c r="S30" s="44" t="s">
        <v>97</v>
      </c>
      <c r="T30" s="36"/>
      <c r="U30" s="35"/>
      <c r="V30" s="37"/>
      <c r="W30" s="39">
        <f t="shared" si="14"/>
        <v>0</v>
      </c>
      <c r="X30" s="39"/>
      <c r="Y30" s="39">
        <f t="shared" si="15"/>
        <v>0</v>
      </c>
      <c r="Z30" s="39">
        <f t="shared" si="16"/>
        <v>0</v>
      </c>
      <c r="AA30" s="39">
        <f t="shared" si="17"/>
        <v>0</v>
      </c>
      <c r="AB30" s="56"/>
      <c r="AC30" s="42"/>
      <c r="AD30" s="42"/>
      <c r="AE30" s="16" t="s">
        <v>97</v>
      </c>
      <c r="AF30" s="17" t="s">
        <v>20</v>
      </c>
      <c r="AG30" s="16" t="s">
        <v>115</v>
      </c>
      <c r="AH30" s="18">
        <v>11500</v>
      </c>
      <c r="AI30" s="19">
        <f t="shared" si="18"/>
        <v>2185</v>
      </c>
      <c r="AJ30" s="20">
        <f t="shared" si="85"/>
        <v>13685</v>
      </c>
      <c r="AK30" s="20">
        <f t="shared" si="0"/>
        <v>2463300</v>
      </c>
      <c r="AL30" s="20">
        <f t="shared" si="1"/>
        <v>0</v>
      </c>
      <c r="AM30" s="20">
        <f t="shared" si="19"/>
        <v>2463300</v>
      </c>
      <c r="AN30" s="21"/>
      <c r="AO30" s="23"/>
      <c r="AP30" s="23" t="s">
        <v>128</v>
      </c>
      <c r="AQ30" s="35" t="s">
        <v>97</v>
      </c>
      <c r="AR30" s="36"/>
      <c r="AS30" s="35"/>
      <c r="AT30" s="37"/>
      <c r="AU30" s="38">
        <f t="shared" si="20"/>
        <v>0</v>
      </c>
      <c r="AV30" s="39"/>
      <c r="AW30" s="39">
        <f t="shared" si="2"/>
        <v>0</v>
      </c>
      <c r="AX30" s="39">
        <f t="shared" si="3"/>
        <v>0</v>
      </c>
      <c r="AY30" s="39">
        <f t="shared" si="93"/>
        <v>0</v>
      </c>
      <c r="AZ30" s="40"/>
      <c r="BA30" s="42"/>
      <c r="BB30" s="42"/>
      <c r="BC30" s="16"/>
      <c r="BD30" s="17"/>
      <c r="BE30" s="16"/>
      <c r="BF30" s="18"/>
      <c r="BG30" s="20">
        <f t="shared" si="21"/>
        <v>0</v>
      </c>
      <c r="BH30" s="20"/>
      <c r="BI30" s="20">
        <f t="shared" si="22"/>
        <v>0</v>
      </c>
      <c r="BJ30" s="20">
        <f t="shared" si="23"/>
        <v>0</v>
      </c>
      <c r="BK30" s="20">
        <f t="shared" si="24"/>
        <v>0</v>
      </c>
      <c r="BL30" s="21"/>
      <c r="BM30" s="23"/>
      <c r="BN30" s="23"/>
      <c r="BO30" s="35" t="s">
        <v>97</v>
      </c>
      <c r="BP30" s="36"/>
      <c r="BQ30" s="35"/>
      <c r="BR30" s="37"/>
      <c r="BS30" s="38">
        <f t="shared" si="25"/>
        <v>0</v>
      </c>
      <c r="BT30" s="39"/>
      <c r="BU30" s="39">
        <f t="shared" si="26"/>
        <v>0</v>
      </c>
      <c r="BV30" s="39">
        <f t="shared" si="27"/>
        <v>0</v>
      </c>
      <c r="BW30" s="39">
        <f t="shared" si="28"/>
        <v>0</v>
      </c>
      <c r="BX30" s="40"/>
      <c r="BY30" s="42"/>
      <c r="BZ30" s="42"/>
      <c r="CA30" s="16" t="s">
        <v>97</v>
      </c>
      <c r="CB30" s="17"/>
      <c r="CC30" s="16"/>
      <c r="CD30" s="18"/>
      <c r="CE30" s="19">
        <f t="shared" si="29"/>
        <v>0</v>
      </c>
      <c r="CF30" s="20"/>
      <c r="CG30" s="20">
        <f t="shared" si="30"/>
        <v>0</v>
      </c>
      <c r="CH30" s="20">
        <f t="shared" si="31"/>
        <v>0</v>
      </c>
      <c r="CI30" s="20">
        <f t="shared" si="32"/>
        <v>0</v>
      </c>
      <c r="CJ30" s="21"/>
      <c r="CK30" s="23"/>
      <c r="CL30" s="23"/>
      <c r="CM30" s="35"/>
      <c r="CN30" s="36"/>
      <c r="CO30" s="35"/>
      <c r="CP30" s="37"/>
      <c r="CQ30" s="38">
        <f t="shared" si="33"/>
        <v>0</v>
      </c>
      <c r="CR30" s="39"/>
      <c r="CS30" s="39">
        <f t="shared" si="34"/>
        <v>0</v>
      </c>
      <c r="CT30" s="39">
        <f t="shared" si="35"/>
        <v>0</v>
      </c>
      <c r="CU30" s="39">
        <f t="shared" si="36"/>
        <v>0</v>
      </c>
      <c r="CV30" s="40"/>
      <c r="CW30" s="42"/>
      <c r="CX30" s="42"/>
      <c r="CY30" s="16" t="s">
        <v>97</v>
      </c>
      <c r="CZ30" s="17"/>
      <c r="DA30" s="16"/>
      <c r="DB30" s="18"/>
      <c r="DC30" s="19">
        <f t="shared" si="37"/>
        <v>0</v>
      </c>
      <c r="DD30" s="20"/>
      <c r="DE30" s="20">
        <f t="shared" si="38"/>
        <v>0</v>
      </c>
      <c r="DF30" s="20">
        <f t="shared" si="39"/>
        <v>0</v>
      </c>
      <c r="DG30" s="20">
        <f t="shared" si="40"/>
        <v>0</v>
      </c>
      <c r="DH30" s="21"/>
      <c r="DI30" s="23"/>
      <c r="DJ30" s="23"/>
      <c r="DK30" s="35" t="s">
        <v>97</v>
      </c>
      <c r="DL30" s="36" t="s">
        <v>176</v>
      </c>
      <c r="DM30" s="35" t="s">
        <v>181</v>
      </c>
      <c r="DN30" s="37">
        <v>12100</v>
      </c>
      <c r="DO30" s="38">
        <f t="shared" si="41"/>
        <v>2299</v>
      </c>
      <c r="DP30" s="39">
        <f t="shared" si="76"/>
        <v>14399</v>
      </c>
      <c r="DQ30" s="39">
        <f t="shared" si="42"/>
        <v>2591820</v>
      </c>
      <c r="DR30" s="39">
        <f t="shared" si="43"/>
        <v>0</v>
      </c>
      <c r="DS30" s="39">
        <f t="shared" si="44"/>
        <v>2591820</v>
      </c>
      <c r="DT30" s="40"/>
      <c r="DU30" s="42"/>
      <c r="DV30" s="42" t="s">
        <v>173</v>
      </c>
      <c r="DW30" s="16" t="s">
        <v>97</v>
      </c>
      <c r="DX30" s="17"/>
      <c r="DY30" s="16"/>
      <c r="DZ30" s="18"/>
      <c r="EA30" s="19">
        <f t="shared" si="45"/>
        <v>0</v>
      </c>
      <c r="EB30" s="20"/>
      <c r="EC30" s="20">
        <f t="shared" si="46"/>
        <v>0</v>
      </c>
      <c r="ED30" s="20">
        <f t="shared" si="47"/>
        <v>0</v>
      </c>
      <c r="EE30" s="20">
        <f t="shared" si="48"/>
        <v>0</v>
      </c>
      <c r="EF30" s="21"/>
      <c r="EG30" s="23"/>
      <c r="EH30" s="23"/>
      <c r="EI30" s="35" t="s">
        <v>97</v>
      </c>
      <c r="EJ30" s="36"/>
      <c r="EK30" s="35"/>
      <c r="EL30" s="37"/>
      <c r="EM30" s="38">
        <f t="shared" si="49"/>
        <v>0</v>
      </c>
      <c r="EN30" s="39"/>
      <c r="EO30" s="39">
        <f t="shared" si="5"/>
        <v>0</v>
      </c>
      <c r="EP30" s="39">
        <f t="shared" si="6"/>
        <v>0</v>
      </c>
      <c r="EQ30" s="39">
        <f t="shared" si="50"/>
        <v>0</v>
      </c>
      <c r="ER30" s="40"/>
      <c r="ES30" s="42"/>
      <c r="ET30" s="42"/>
      <c r="EU30" s="16" t="s">
        <v>97</v>
      </c>
      <c r="EV30" s="17"/>
      <c r="EW30" s="16"/>
      <c r="EX30" s="18"/>
      <c r="EY30" s="19">
        <f t="shared" si="51"/>
        <v>0</v>
      </c>
      <c r="EZ30" s="20"/>
      <c r="FA30" s="20">
        <f t="shared" si="52"/>
        <v>0</v>
      </c>
      <c r="FB30" s="20">
        <f t="shared" si="53"/>
        <v>0</v>
      </c>
      <c r="FC30" s="20">
        <f t="shared" si="54"/>
        <v>0</v>
      </c>
      <c r="FD30" s="21"/>
      <c r="FE30" s="23"/>
      <c r="FF30" s="23"/>
      <c r="FG30" s="35" t="s">
        <v>97</v>
      </c>
      <c r="FH30" s="36"/>
      <c r="FI30" s="35"/>
      <c r="FJ30" s="37"/>
      <c r="FK30" s="38">
        <f t="shared" si="55"/>
        <v>0</v>
      </c>
      <c r="FL30" s="39"/>
      <c r="FM30" s="39">
        <f t="shared" si="7"/>
        <v>0</v>
      </c>
      <c r="FN30" s="39">
        <f t="shared" si="56"/>
        <v>0</v>
      </c>
      <c r="FO30" s="39">
        <f t="shared" si="57"/>
        <v>0</v>
      </c>
      <c r="FP30" s="40"/>
      <c r="FQ30" s="42"/>
      <c r="FR30" s="42"/>
      <c r="FS30" s="16" t="s">
        <v>97</v>
      </c>
      <c r="FT30" s="17"/>
      <c r="FU30" s="16"/>
      <c r="FV30" s="18"/>
      <c r="FW30" s="19">
        <f t="shared" si="58"/>
        <v>0</v>
      </c>
      <c r="FX30" s="20"/>
      <c r="FY30" s="20">
        <f t="shared" si="59"/>
        <v>0</v>
      </c>
      <c r="FZ30" s="20">
        <f t="shared" si="60"/>
        <v>0</v>
      </c>
      <c r="GA30" s="20">
        <f t="shared" si="61"/>
        <v>0</v>
      </c>
      <c r="GB30" s="21"/>
      <c r="GC30" s="23"/>
      <c r="GD30" s="23"/>
      <c r="GE30" s="35" t="s">
        <v>97</v>
      </c>
      <c r="GF30" s="36"/>
      <c r="GG30" s="35"/>
      <c r="GH30" s="37"/>
      <c r="GI30" s="38">
        <f t="shared" si="62"/>
        <v>0</v>
      </c>
      <c r="GJ30" s="39"/>
      <c r="GK30" s="39">
        <f t="shared" si="64"/>
        <v>0</v>
      </c>
      <c r="GL30" s="39">
        <f t="shared" si="65"/>
        <v>0</v>
      </c>
      <c r="GM30" s="39">
        <f t="shared" si="66"/>
        <v>0</v>
      </c>
      <c r="GN30" s="40"/>
      <c r="GO30" s="42"/>
      <c r="GP30" s="42"/>
      <c r="GQ30" s="16" t="s">
        <v>97</v>
      </c>
      <c r="GR30" s="17">
        <v>100</v>
      </c>
      <c r="GS30" s="16" t="s">
        <v>207</v>
      </c>
      <c r="GT30" s="18">
        <v>11283.15</v>
      </c>
      <c r="GU30" s="19">
        <f t="shared" si="67"/>
        <v>2143.7984999999999</v>
      </c>
      <c r="GV30" s="20">
        <f t="shared" si="80"/>
        <v>13426.948499999999</v>
      </c>
      <c r="GW30" s="20">
        <f t="shared" si="68"/>
        <v>2416850.7299999995</v>
      </c>
      <c r="GX30" s="20">
        <f t="shared" si="8"/>
        <v>0</v>
      </c>
      <c r="GY30" s="20">
        <f t="shared" si="9"/>
        <v>2416850.7299999995</v>
      </c>
      <c r="GZ30" s="21"/>
      <c r="HA30" s="23"/>
      <c r="HB30" s="23" t="s">
        <v>211</v>
      </c>
      <c r="HC30" s="35" t="s">
        <v>97</v>
      </c>
      <c r="HD30" s="36"/>
      <c r="HE30" s="35"/>
      <c r="HF30" s="37"/>
      <c r="HG30" s="38">
        <f t="shared" si="69"/>
        <v>0</v>
      </c>
      <c r="HH30" s="39"/>
      <c r="HI30" s="39">
        <f t="shared" si="70"/>
        <v>0</v>
      </c>
      <c r="HJ30" s="39">
        <f t="shared" si="71"/>
        <v>0</v>
      </c>
      <c r="HK30" s="39">
        <f t="shared" si="72"/>
        <v>0</v>
      </c>
      <c r="HL30" s="40"/>
      <c r="HM30" s="42"/>
      <c r="HN30" s="42"/>
      <c r="HO30" s="26">
        <f t="shared" si="83"/>
        <v>13426.948499999999</v>
      </c>
      <c r="HP30" s="26" t="str">
        <f t="shared" si="84"/>
        <v xml:space="preserve">17. IMCOLMEDICA S.A </v>
      </c>
      <c r="HQ30" s="86">
        <f t="shared" si="75"/>
        <v>2416850.7299999995</v>
      </c>
    </row>
    <row r="31" spans="1:225" ht="26.25" x14ac:dyDescent="0.25">
      <c r="A31" s="27">
        <v>29</v>
      </c>
      <c r="B31" s="27">
        <v>42131708</v>
      </c>
      <c r="C31" s="28">
        <v>191001023137</v>
      </c>
      <c r="D31" s="29" t="s">
        <v>45</v>
      </c>
      <c r="E31" s="31">
        <v>90</v>
      </c>
      <c r="F31" s="31">
        <v>0</v>
      </c>
      <c r="G31" s="59" t="s">
        <v>4</v>
      </c>
      <c r="H31" s="17"/>
      <c r="I31" s="16"/>
      <c r="J31" s="18"/>
      <c r="K31" s="19">
        <f t="shared" si="10"/>
        <v>0</v>
      </c>
      <c r="L31" s="20"/>
      <c r="M31" s="20">
        <f t="shared" si="11"/>
        <v>0</v>
      </c>
      <c r="N31" s="20">
        <f t="shared" si="12"/>
        <v>0</v>
      </c>
      <c r="O31" s="20">
        <f t="shared" si="13"/>
        <v>0</v>
      </c>
      <c r="P31" s="21"/>
      <c r="Q31" s="23"/>
      <c r="R31" s="23"/>
      <c r="S31" s="44" t="s">
        <v>4</v>
      </c>
      <c r="T31" s="36"/>
      <c r="U31" s="35"/>
      <c r="V31" s="37"/>
      <c r="W31" s="39">
        <f t="shared" si="14"/>
        <v>0</v>
      </c>
      <c r="X31" s="39"/>
      <c r="Y31" s="39">
        <f t="shared" si="15"/>
        <v>0</v>
      </c>
      <c r="Z31" s="39">
        <f t="shared" si="16"/>
        <v>0</v>
      </c>
      <c r="AA31" s="39">
        <f t="shared" si="17"/>
        <v>0</v>
      </c>
      <c r="AB31" s="56"/>
      <c r="AC31" s="42"/>
      <c r="AD31" s="42"/>
      <c r="AE31" s="16" t="s">
        <v>4</v>
      </c>
      <c r="AF31" s="17" t="s">
        <v>116</v>
      </c>
      <c r="AG31" s="16" t="s">
        <v>117</v>
      </c>
      <c r="AH31" s="18">
        <v>842125</v>
      </c>
      <c r="AI31" s="19"/>
      <c r="AJ31" s="20">
        <f t="shared" si="85"/>
        <v>842125</v>
      </c>
      <c r="AK31" s="20">
        <f t="shared" si="0"/>
        <v>75791250</v>
      </c>
      <c r="AL31" s="20">
        <f t="shared" si="1"/>
        <v>0</v>
      </c>
      <c r="AM31" s="20">
        <f t="shared" si="19"/>
        <v>75791250</v>
      </c>
      <c r="AN31" s="21"/>
      <c r="AO31" s="23"/>
      <c r="AP31" s="23"/>
      <c r="AQ31" s="35" t="s">
        <v>4</v>
      </c>
      <c r="AR31" s="36" t="s">
        <v>112</v>
      </c>
      <c r="AS31" s="35" t="s">
        <v>133</v>
      </c>
      <c r="AT31" s="37">
        <v>900000</v>
      </c>
      <c r="AU31" s="38">
        <f t="shared" ref="AU31:AU32" si="94">AT31*19%</f>
        <v>171000</v>
      </c>
      <c r="AV31" s="39">
        <f t="shared" ref="AV31:AV32" si="95">AT31+AU31</f>
        <v>1071000</v>
      </c>
      <c r="AW31" s="39">
        <f t="shared" si="2"/>
        <v>96390000</v>
      </c>
      <c r="AX31" s="39">
        <f t="shared" si="3"/>
        <v>0</v>
      </c>
      <c r="AY31" s="39">
        <f t="shared" si="93"/>
        <v>96390000</v>
      </c>
      <c r="AZ31" s="40">
        <v>3</v>
      </c>
      <c r="BA31" s="42"/>
      <c r="BB31" s="42" t="s">
        <v>142</v>
      </c>
      <c r="BC31" s="16" t="s">
        <v>145</v>
      </c>
      <c r="BD31" s="17" t="s">
        <v>116</v>
      </c>
      <c r="BE31" s="16" t="s">
        <v>146</v>
      </c>
      <c r="BF31" s="18">
        <v>1165000</v>
      </c>
      <c r="BG31" s="20">
        <f t="shared" si="21"/>
        <v>221350</v>
      </c>
      <c r="BH31" s="20">
        <f t="shared" si="87"/>
        <v>1386350</v>
      </c>
      <c r="BI31" s="20">
        <f t="shared" si="22"/>
        <v>124771500</v>
      </c>
      <c r="BJ31" s="20">
        <f t="shared" si="23"/>
        <v>0</v>
      </c>
      <c r="BK31" s="20">
        <f t="shared" si="24"/>
        <v>124771500</v>
      </c>
      <c r="BL31" s="21">
        <v>5</v>
      </c>
      <c r="BM31" s="23">
        <v>3</v>
      </c>
      <c r="BN31" s="23" t="s">
        <v>143</v>
      </c>
      <c r="BO31" s="35" t="s">
        <v>4</v>
      </c>
      <c r="BP31" s="36"/>
      <c r="BQ31" s="35"/>
      <c r="BR31" s="37"/>
      <c r="BS31" s="38">
        <f t="shared" si="25"/>
        <v>0</v>
      </c>
      <c r="BT31" s="39"/>
      <c r="BU31" s="39">
        <f t="shared" si="26"/>
        <v>0</v>
      </c>
      <c r="BV31" s="39">
        <f t="shared" si="27"/>
        <v>0</v>
      </c>
      <c r="BW31" s="39">
        <f t="shared" si="28"/>
        <v>0</v>
      </c>
      <c r="BX31" s="40"/>
      <c r="BY31" s="42"/>
      <c r="BZ31" s="42"/>
      <c r="CA31" s="16" t="s">
        <v>4</v>
      </c>
      <c r="CB31" s="17"/>
      <c r="CC31" s="16"/>
      <c r="CD31" s="18"/>
      <c r="CE31" s="19">
        <f t="shared" si="29"/>
        <v>0</v>
      </c>
      <c r="CF31" s="20"/>
      <c r="CG31" s="20">
        <f t="shared" si="30"/>
        <v>0</v>
      </c>
      <c r="CH31" s="20">
        <f t="shared" si="31"/>
        <v>0</v>
      </c>
      <c r="CI31" s="20">
        <f t="shared" si="32"/>
        <v>0</v>
      </c>
      <c r="CJ31" s="21"/>
      <c r="CK31" s="23"/>
      <c r="CL31" s="23"/>
      <c r="CM31" s="35"/>
      <c r="CN31" s="36"/>
      <c r="CO31" s="35"/>
      <c r="CP31" s="37"/>
      <c r="CQ31" s="38">
        <f t="shared" si="33"/>
        <v>0</v>
      </c>
      <c r="CR31" s="39"/>
      <c r="CS31" s="39">
        <f t="shared" si="34"/>
        <v>0</v>
      </c>
      <c r="CT31" s="39">
        <f t="shared" si="35"/>
        <v>0</v>
      </c>
      <c r="CU31" s="39">
        <f t="shared" si="36"/>
        <v>0</v>
      </c>
      <c r="CV31" s="40"/>
      <c r="CW31" s="42"/>
      <c r="CX31" s="42"/>
      <c r="CY31" s="16" t="s">
        <v>4</v>
      </c>
      <c r="CZ31" s="17"/>
      <c r="DA31" s="16"/>
      <c r="DB31" s="18"/>
      <c r="DC31" s="19">
        <f t="shared" si="37"/>
        <v>0</v>
      </c>
      <c r="DD31" s="20"/>
      <c r="DE31" s="20">
        <f t="shared" si="38"/>
        <v>0</v>
      </c>
      <c r="DF31" s="20">
        <f t="shared" si="39"/>
        <v>0</v>
      </c>
      <c r="DG31" s="20">
        <f t="shared" si="40"/>
        <v>0</v>
      </c>
      <c r="DH31" s="21"/>
      <c r="DI31" s="23"/>
      <c r="DJ31" s="23"/>
      <c r="DK31" s="35" t="s">
        <v>4</v>
      </c>
      <c r="DL31" s="36"/>
      <c r="DM31" s="35"/>
      <c r="DN31" s="37"/>
      <c r="DO31" s="38">
        <f t="shared" si="41"/>
        <v>0</v>
      </c>
      <c r="DP31" s="39"/>
      <c r="DQ31" s="39">
        <f t="shared" si="42"/>
        <v>0</v>
      </c>
      <c r="DR31" s="39">
        <f t="shared" si="43"/>
        <v>0</v>
      </c>
      <c r="DS31" s="39">
        <f t="shared" si="44"/>
        <v>0</v>
      </c>
      <c r="DT31" s="40"/>
      <c r="DU31" s="42"/>
      <c r="DV31" s="42"/>
      <c r="DW31" s="16" t="s">
        <v>4</v>
      </c>
      <c r="DX31" s="17"/>
      <c r="DY31" s="16"/>
      <c r="DZ31" s="18"/>
      <c r="EA31" s="19">
        <f t="shared" si="45"/>
        <v>0</v>
      </c>
      <c r="EB31" s="20"/>
      <c r="EC31" s="20">
        <f t="shared" si="46"/>
        <v>0</v>
      </c>
      <c r="ED31" s="20">
        <f t="shared" si="47"/>
        <v>0</v>
      </c>
      <c r="EE31" s="20">
        <f t="shared" si="48"/>
        <v>0</v>
      </c>
      <c r="EF31" s="21"/>
      <c r="EG31" s="23"/>
      <c r="EH31" s="23"/>
      <c r="EI31" s="35" t="s">
        <v>4</v>
      </c>
      <c r="EJ31" s="36"/>
      <c r="EK31" s="35"/>
      <c r="EL31" s="37"/>
      <c r="EM31" s="38">
        <f t="shared" si="49"/>
        <v>0</v>
      </c>
      <c r="EN31" s="39"/>
      <c r="EO31" s="39">
        <f t="shared" si="5"/>
        <v>0</v>
      </c>
      <c r="EP31" s="39">
        <f t="shared" si="6"/>
        <v>0</v>
      </c>
      <c r="EQ31" s="39">
        <f t="shared" si="50"/>
        <v>0</v>
      </c>
      <c r="ER31" s="40"/>
      <c r="ES31" s="42"/>
      <c r="ET31" s="42"/>
      <c r="EU31" s="16" t="s">
        <v>4</v>
      </c>
      <c r="EV31" s="17"/>
      <c r="EW31" s="16"/>
      <c r="EX31" s="18"/>
      <c r="EY31" s="19">
        <f t="shared" si="51"/>
        <v>0</v>
      </c>
      <c r="EZ31" s="20"/>
      <c r="FA31" s="20">
        <f t="shared" si="52"/>
        <v>0</v>
      </c>
      <c r="FB31" s="20">
        <f t="shared" si="53"/>
        <v>0</v>
      </c>
      <c r="FC31" s="20">
        <f t="shared" si="54"/>
        <v>0</v>
      </c>
      <c r="FD31" s="21"/>
      <c r="FE31" s="23"/>
      <c r="FF31" s="23"/>
      <c r="FG31" s="35" t="s">
        <v>4</v>
      </c>
      <c r="FH31" s="36"/>
      <c r="FI31" s="35"/>
      <c r="FJ31" s="37"/>
      <c r="FK31" s="38">
        <f t="shared" si="55"/>
        <v>0</v>
      </c>
      <c r="FL31" s="39"/>
      <c r="FM31" s="39">
        <f t="shared" si="7"/>
        <v>0</v>
      </c>
      <c r="FN31" s="39">
        <f t="shared" si="56"/>
        <v>0</v>
      </c>
      <c r="FO31" s="39">
        <f t="shared" si="57"/>
        <v>0</v>
      </c>
      <c r="FP31" s="40"/>
      <c r="FQ31" s="42"/>
      <c r="FR31" s="42"/>
      <c r="FS31" s="16" t="s">
        <v>4</v>
      </c>
      <c r="FT31" s="17"/>
      <c r="FU31" s="16"/>
      <c r="FV31" s="18"/>
      <c r="FW31" s="19">
        <f t="shared" si="58"/>
        <v>0</v>
      </c>
      <c r="FX31" s="20"/>
      <c r="FY31" s="20">
        <f t="shared" si="59"/>
        <v>0</v>
      </c>
      <c r="FZ31" s="20">
        <f t="shared" si="60"/>
        <v>0</v>
      </c>
      <c r="GA31" s="20">
        <f t="shared" si="61"/>
        <v>0</v>
      </c>
      <c r="GB31" s="21"/>
      <c r="GC31" s="23"/>
      <c r="GD31" s="23"/>
      <c r="GE31" s="35" t="s">
        <v>4</v>
      </c>
      <c r="GF31" s="36"/>
      <c r="GG31" s="35"/>
      <c r="GH31" s="37"/>
      <c r="GI31" s="38">
        <f t="shared" si="62"/>
        <v>0</v>
      </c>
      <c r="GJ31" s="39"/>
      <c r="GK31" s="39">
        <f t="shared" si="64"/>
        <v>0</v>
      </c>
      <c r="GL31" s="39">
        <f t="shared" si="65"/>
        <v>0</v>
      </c>
      <c r="GM31" s="39">
        <f t="shared" si="66"/>
        <v>0</v>
      </c>
      <c r="GN31" s="40"/>
      <c r="GO31" s="42"/>
      <c r="GP31" s="42"/>
      <c r="GQ31" s="16" t="s">
        <v>4</v>
      </c>
      <c r="GR31" s="17"/>
      <c r="GS31" s="16"/>
      <c r="GT31" s="18"/>
      <c r="GU31" s="19">
        <f t="shared" si="67"/>
        <v>0</v>
      </c>
      <c r="GV31" s="20"/>
      <c r="GW31" s="20">
        <f t="shared" si="68"/>
        <v>0</v>
      </c>
      <c r="GX31" s="20">
        <f t="shared" si="8"/>
        <v>0</v>
      </c>
      <c r="GY31" s="20">
        <f t="shared" si="9"/>
        <v>0</v>
      </c>
      <c r="GZ31" s="21"/>
      <c r="HA31" s="23"/>
      <c r="HB31" s="23"/>
      <c r="HC31" s="35" t="s">
        <v>4</v>
      </c>
      <c r="HD31" s="36"/>
      <c r="HE31" s="35"/>
      <c r="HF31" s="37"/>
      <c r="HG31" s="38">
        <f t="shared" si="69"/>
        <v>0</v>
      </c>
      <c r="HH31" s="39"/>
      <c r="HI31" s="39">
        <f t="shared" si="70"/>
        <v>0</v>
      </c>
      <c r="HJ31" s="39">
        <f t="shared" si="71"/>
        <v>0</v>
      </c>
      <c r="HK31" s="39">
        <f t="shared" si="72"/>
        <v>0</v>
      </c>
      <c r="HL31" s="40"/>
      <c r="HM31" s="42"/>
      <c r="HN31" s="42"/>
      <c r="HO31" s="26">
        <f t="shared" si="83"/>
        <v>842125</v>
      </c>
      <c r="HP31" s="26">
        <f t="shared" si="84"/>
        <v>0</v>
      </c>
      <c r="HQ31" s="86">
        <f t="shared" si="75"/>
        <v>75791250</v>
      </c>
    </row>
    <row r="32" spans="1:225" ht="26.25" x14ac:dyDescent="0.25">
      <c r="A32" s="27">
        <v>30</v>
      </c>
      <c r="B32" s="27">
        <v>42131708</v>
      </c>
      <c r="C32" s="28">
        <v>1910010100036</v>
      </c>
      <c r="D32" s="29" t="s">
        <v>46</v>
      </c>
      <c r="E32" s="31">
        <v>36</v>
      </c>
      <c r="F32" s="31">
        <v>0</v>
      </c>
      <c r="G32" s="59" t="s">
        <v>4</v>
      </c>
      <c r="H32" s="17"/>
      <c r="I32" s="16"/>
      <c r="J32" s="18"/>
      <c r="K32" s="19">
        <f t="shared" si="10"/>
        <v>0</v>
      </c>
      <c r="L32" s="20"/>
      <c r="M32" s="20">
        <f t="shared" si="11"/>
        <v>0</v>
      </c>
      <c r="N32" s="20">
        <f t="shared" si="12"/>
        <v>0</v>
      </c>
      <c r="O32" s="20">
        <f t="shared" si="13"/>
        <v>0</v>
      </c>
      <c r="P32" s="22"/>
      <c r="Q32" s="23"/>
      <c r="R32" s="23"/>
      <c r="S32" s="44" t="s">
        <v>4</v>
      </c>
      <c r="T32" s="36"/>
      <c r="U32" s="35"/>
      <c r="V32" s="37"/>
      <c r="W32" s="39">
        <f t="shared" si="14"/>
        <v>0</v>
      </c>
      <c r="X32" s="39"/>
      <c r="Y32" s="39">
        <f t="shared" si="15"/>
        <v>0</v>
      </c>
      <c r="Z32" s="39">
        <f t="shared" si="16"/>
        <v>0</v>
      </c>
      <c r="AA32" s="39">
        <f t="shared" si="17"/>
        <v>0</v>
      </c>
      <c r="AB32" s="57"/>
      <c r="AC32" s="42"/>
      <c r="AD32" s="42"/>
      <c r="AE32" s="16" t="s">
        <v>4</v>
      </c>
      <c r="AF32" s="17" t="s">
        <v>116</v>
      </c>
      <c r="AG32" s="16" t="s">
        <v>118</v>
      </c>
      <c r="AH32" s="18">
        <v>858000</v>
      </c>
      <c r="AI32" s="19"/>
      <c r="AJ32" s="20">
        <f t="shared" si="85"/>
        <v>858000</v>
      </c>
      <c r="AK32" s="20">
        <f t="shared" si="0"/>
        <v>30888000</v>
      </c>
      <c r="AL32" s="20">
        <f t="shared" si="1"/>
        <v>0</v>
      </c>
      <c r="AM32" s="20">
        <f t="shared" si="19"/>
        <v>30888000</v>
      </c>
      <c r="AN32" s="22"/>
      <c r="AO32" s="23"/>
      <c r="AP32" s="23"/>
      <c r="AQ32" s="35" t="s">
        <v>4</v>
      </c>
      <c r="AR32" s="36" t="s">
        <v>112</v>
      </c>
      <c r="AS32" s="35" t="s">
        <v>133</v>
      </c>
      <c r="AT32" s="37">
        <v>940000</v>
      </c>
      <c r="AU32" s="38">
        <f t="shared" si="94"/>
        <v>178600</v>
      </c>
      <c r="AV32" s="39">
        <f t="shared" si="95"/>
        <v>1118600</v>
      </c>
      <c r="AW32" s="39">
        <f t="shared" si="2"/>
        <v>40269600</v>
      </c>
      <c r="AX32" s="39">
        <f t="shared" si="3"/>
        <v>0</v>
      </c>
      <c r="AY32" s="39">
        <f t="shared" si="93"/>
        <v>40269600</v>
      </c>
      <c r="AZ32" s="40">
        <v>3</v>
      </c>
      <c r="BA32" s="42"/>
      <c r="BB32" s="42" t="s">
        <v>142</v>
      </c>
      <c r="BC32" s="16" t="s">
        <v>145</v>
      </c>
      <c r="BD32" s="17" t="s">
        <v>116</v>
      </c>
      <c r="BE32" s="16" t="s">
        <v>146</v>
      </c>
      <c r="BF32" s="18">
        <v>1152500</v>
      </c>
      <c r="BG32" s="20">
        <f t="shared" si="21"/>
        <v>218975</v>
      </c>
      <c r="BH32" s="20">
        <f t="shared" si="87"/>
        <v>1371475</v>
      </c>
      <c r="BI32" s="20">
        <f t="shared" si="22"/>
        <v>49373100</v>
      </c>
      <c r="BJ32" s="20">
        <f t="shared" si="23"/>
        <v>0</v>
      </c>
      <c r="BK32" s="20">
        <f t="shared" si="24"/>
        <v>49373100</v>
      </c>
      <c r="BL32" s="60">
        <v>5</v>
      </c>
      <c r="BM32" s="23">
        <v>3</v>
      </c>
      <c r="BN32" s="23" t="s">
        <v>143</v>
      </c>
      <c r="BO32" s="35" t="s">
        <v>4</v>
      </c>
      <c r="BP32" s="36"/>
      <c r="BQ32" s="35"/>
      <c r="BR32" s="37"/>
      <c r="BS32" s="38">
        <f t="shared" si="25"/>
        <v>0</v>
      </c>
      <c r="BT32" s="39"/>
      <c r="BU32" s="39">
        <f t="shared" si="26"/>
        <v>0</v>
      </c>
      <c r="BV32" s="39">
        <f t="shared" si="27"/>
        <v>0</v>
      </c>
      <c r="BW32" s="39">
        <f t="shared" si="28"/>
        <v>0</v>
      </c>
      <c r="BX32" s="41"/>
      <c r="BY32" s="42"/>
      <c r="BZ32" s="42"/>
      <c r="CA32" s="16" t="s">
        <v>4</v>
      </c>
      <c r="CB32" s="17"/>
      <c r="CC32" s="16"/>
      <c r="CD32" s="18"/>
      <c r="CE32" s="19">
        <f t="shared" si="29"/>
        <v>0</v>
      </c>
      <c r="CF32" s="20"/>
      <c r="CG32" s="20">
        <f t="shared" si="30"/>
        <v>0</v>
      </c>
      <c r="CH32" s="20">
        <f t="shared" si="31"/>
        <v>0</v>
      </c>
      <c r="CI32" s="20">
        <f t="shared" si="32"/>
        <v>0</v>
      </c>
      <c r="CJ32" s="22"/>
      <c r="CK32" s="23"/>
      <c r="CL32" s="23"/>
      <c r="CM32" s="35"/>
      <c r="CN32" s="36"/>
      <c r="CO32" s="35"/>
      <c r="CP32" s="37"/>
      <c r="CQ32" s="38">
        <f t="shared" si="33"/>
        <v>0</v>
      </c>
      <c r="CR32" s="39"/>
      <c r="CS32" s="39">
        <f t="shared" si="34"/>
        <v>0</v>
      </c>
      <c r="CT32" s="39">
        <f t="shared" si="35"/>
        <v>0</v>
      </c>
      <c r="CU32" s="39">
        <f t="shared" si="36"/>
        <v>0</v>
      </c>
      <c r="CV32" s="41"/>
      <c r="CW32" s="42"/>
      <c r="CX32" s="42"/>
      <c r="CY32" s="16" t="s">
        <v>4</v>
      </c>
      <c r="CZ32" s="17"/>
      <c r="DA32" s="16"/>
      <c r="DB32" s="18"/>
      <c r="DC32" s="19">
        <f t="shared" si="37"/>
        <v>0</v>
      </c>
      <c r="DD32" s="20"/>
      <c r="DE32" s="20">
        <f t="shared" si="38"/>
        <v>0</v>
      </c>
      <c r="DF32" s="20">
        <f t="shared" si="39"/>
        <v>0</v>
      </c>
      <c r="DG32" s="20">
        <f t="shared" si="40"/>
        <v>0</v>
      </c>
      <c r="DH32" s="22"/>
      <c r="DI32" s="23"/>
      <c r="DJ32" s="23"/>
      <c r="DK32" s="35" t="s">
        <v>4</v>
      </c>
      <c r="DL32" s="36"/>
      <c r="DM32" s="35"/>
      <c r="DN32" s="37"/>
      <c r="DO32" s="38">
        <f t="shared" si="41"/>
        <v>0</v>
      </c>
      <c r="DP32" s="39"/>
      <c r="DQ32" s="39">
        <f t="shared" si="42"/>
        <v>0</v>
      </c>
      <c r="DR32" s="39">
        <f t="shared" si="43"/>
        <v>0</v>
      </c>
      <c r="DS32" s="39">
        <f t="shared" si="44"/>
        <v>0</v>
      </c>
      <c r="DT32" s="41"/>
      <c r="DU32" s="42"/>
      <c r="DV32" s="42"/>
      <c r="DW32" s="16" t="s">
        <v>4</v>
      </c>
      <c r="DX32" s="17"/>
      <c r="DY32" s="16"/>
      <c r="DZ32" s="18"/>
      <c r="EA32" s="19">
        <f t="shared" si="45"/>
        <v>0</v>
      </c>
      <c r="EB32" s="20"/>
      <c r="EC32" s="20">
        <f t="shared" si="46"/>
        <v>0</v>
      </c>
      <c r="ED32" s="20">
        <f t="shared" si="47"/>
        <v>0</v>
      </c>
      <c r="EE32" s="20">
        <f t="shared" si="48"/>
        <v>0</v>
      </c>
      <c r="EF32" s="22"/>
      <c r="EG32" s="23"/>
      <c r="EH32" s="23"/>
      <c r="EI32" s="35" t="s">
        <v>4</v>
      </c>
      <c r="EJ32" s="36"/>
      <c r="EK32" s="35"/>
      <c r="EL32" s="37"/>
      <c r="EM32" s="38">
        <f t="shared" si="49"/>
        <v>0</v>
      </c>
      <c r="EN32" s="39"/>
      <c r="EO32" s="39">
        <f t="shared" si="5"/>
        <v>0</v>
      </c>
      <c r="EP32" s="39">
        <f t="shared" si="6"/>
        <v>0</v>
      </c>
      <c r="EQ32" s="39">
        <f t="shared" si="50"/>
        <v>0</v>
      </c>
      <c r="ER32" s="41"/>
      <c r="ES32" s="42"/>
      <c r="ET32" s="42"/>
      <c r="EU32" s="16" t="s">
        <v>4</v>
      </c>
      <c r="EV32" s="17"/>
      <c r="EW32" s="16"/>
      <c r="EX32" s="18"/>
      <c r="EY32" s="19">
        <f t="shared" si="51"/>
        <v>0</v>
      </c>
      <c r="EZ32" s="20"/>
      <c r="FA32" s="20">
        <f t="shared" si="52"/>
        <v>0</v>
      </c>
      <c r="FB32" s="20">
        <f t="shared" si="53"/>
        <v>0</v>
      </c>
      <c r="FC32" s="20">
        <f t="shared" si="54"/>
        <v>0</v>
      </c>
      <c r="FD32" s="22"/>
      <c r="FE32" s="23"/>
      <c r="FF32" s="23"/>
      <c r="FG32" s="35" t="s">
        <v>4</v>
      </c>
      <c r="FH32" s="36"/>
      <c r="FI32" s="35"/>
      <c r="FJ32" s="37"/>
      <c r="FK32" s="38">
        <f t="shared" si="55"/>
        <v>0</v>
      </c>
      <c r="FL32" s="39"/>
      <c r="FM32" s="39">
        <f t="shared" si="7"/>
        <v>0</v>
      </c>
      <c r="FN32" s="39">
        <f t="shared" si="56"/>
        <v>0</v>
      </c>
      <c r="FO32" s="39">
        <f t="shared" si="57"/>
        <v>0</v>
      </c>
      <c r="FP32" s="41"/>
      <c r="FQ32" s="42"/>
      <c r="FR32" s="42"/>
      <c r="FS32" s="16" t="s">
        <v>4</v>
      </c>
      <c r="FT32" s="17"/>
      <c r="FU32" s="16"/>
      <c r="FV32" s="18"/>
      <c r="FW32" s="19">
        <f t="shared" si="58"/>
        <v>0</v>
      </c>
      <c r="FX32" s="20"/>
      <c r="FY32" s="20">
        <f t="shared" si="59"/>
        <v>0</v>
      </c>
      <c r="FZ32" s="20">
        <f t="shared" si="60"/>
        <v>0</v>
      </c>
      <c r="GA32" s="20">
        <f t="shared" si="61"/>
        <v>0</v>
      </c>
      <c r="GB32" s="22"/>
      <c r="GC32" s="23"/>
      <c r="GD32" s="23"/>
      <c r="GE32" s="35" t="s">
        <v>4</v>
      </c>
      <c r="GF32" s="36"/>
      <c r="GG32" s="35"/>
      <c r="GH32" s="37"/>
      <c r="GI32" s="38">
        <f t="shared" si="62"/>
        <v>0</v>
      </c>
      <c r="GJ32" s="39"/>
      <c r="GK32" s="39">
        <f t="shared" si="64"/>
        <v>0</v>
      </c>
      <c r="GL32" s="39">
        <f t="shared" si="65"/>
        <v>0</v>
      </c>
      <c r="GM32" s="39">
        <f t="shared" si="66"/>
        <v>0</v>
      </c>
      <c r="GN32" s="41"/>
      <c r="GO32" s="42"/>
      <c r="GP32" s="42"/>
      <c r="GQ32" s="16" t="s">
        <v>4</v>
      </c>
      <c r="GR32" s="17">
        <v>50</v>
      </c>
      <c r="GS32" s="16" t="s">
        <v>114</v>
      </c>
      <c r="GT32" s="18">
        <v>358700.05</v>
      </c>
      <c r="GU32" s="19">
        <f t="shared" si="67"/>
        <v>68153.0095</v>
      </c>
      <c r="GV32" s="20">
        <f t="shared" si="80"/>
        <v>426853.05949999997</v>
      </c>
      <c r="GW32" s="20">
        <f t="shared" si="68"/>
        <v>15366710.141999999</v>
      </c>
      <c r="GX32" s="20">
        <f t="shared" si="8"/>
        <v>0</v>
      </c>
      <c r="GY32" s="20">
        <f t="shared" si="9"/>
        <v>15366710.141999999</v>
      </c>
      <c r="GZ32" s="22"/>
      <c r="HA32" s="23"/>
      <c r="HB32" s="23" t="s">
        <v>211</v>
      </c>
      <c r="HC32" s="35" t="s">
        <v>4</v>
      </c>
      <c r="HD32" s="36"/>
      <c r="HE32" s="35"/>
      <c r="HF32" s="37"/>
      <c r="HG32" s="38">
        <f t="shared" si="69"/>
        <v>0</v>
      </c>
      <c r="HH32" s="39"/>
      <c r="HI32" s="39">
        <f t="shared" si="70"/>
        <v>0</v>
      </c>
      <c r="HJ32" s="39">
        <f t="shared" si="71"/>
        <v>0</v>
      </c>
      <c r="HK32" s="39">
        <f t="shared" si="72"/>
        <v>0</v>
      </c>
      <c r="HL32" s="41"/>
      <c r="HM32" s="42"/>
      <c r="HN32" s="42"/>
      <c r="HO32" s="26">
        <f t="shared" si="83"/>
        <v>426853.05949999997</v>
      </c>
      <c r="HP32" s="26" t="str">
        <f t="shared" si="84"/>
        <v xml:space="preserve">17. IMCOLMEDICA S.A </v>
      </c>
      <c r="HQ32" s="86">
        <f t="shared" si="75"/>
        <v>15366710.141999999</v>
      </c>
    </row>
    <row r="33" spans="1:225" x14ac:dyDescent="0.25">
      <c r="A33" s="27">
        <v>31</v>
      </c>
      <c r="B33" s="27">
        <v>42131708</v>
      </c>
      <c r="C33" s="28">
        <v>191001023140</v>
      </c>
      <c r="D33" s="29" t="s">
        <v>47</v>
      </c>
      <c r="E33" s="31">
        <v>90</v>
      </c>
      <c r="F33" s="31">
        <v>0</v>
      </c>
      <c r="G33" s="59" t="s">
        <v>4</v>
      </c>
      <c r="H33" s="17"/>
      <c r="I33" s="16"/>
      <c r="J33" s="18"/>
      <c r="K33" s="19">
        <f t="shared" si="10"/>
        <v>0</v>
      </c>
      <c r="L33" s="20"/>
      <c r="M33" s="20">
        <f t="shared" si="11"/>
        <v>0</v>
      </c>
      <c r="N33" s="20">
        <f t="shared" si="12"/>
        <v>0</v>
      </c>
      <c r="O33" s="20">
        <f t="shared" si="13"/>
        <v>0</v>
      </c>
      <c r="P33" s="21"/>
      <c r="Q33" s="23"/>
      <c r="R33" s="23"/>
      <c r="S33" s="44" t="s">
        <v>4</v>
      </c>
      <c r="T33" s="36"/>
      <c r="U33" s="35"/>
      <c r="V33" s="37"/>
      <c r="W33" s="39">
        <f t="shared" si="14"/>
        <v>0</v>
      </c>
      <c r="X33" s="39"/>
      <c r="Y33" s="39">
        <f t="shared" si="15"/>
        <v>0</v>
      </c>
      <c r="Z33" s="39">
        <f t="shared" si="16"/>
        <v>0</v>
      </c>
      <c r="AA33" s="39">
        <f t="shared" si="17"/>
        <v>0</v>
      </c>
      <c r="AB33" s="56"/>
      <c r="AC33" s="42"/>
      <c r="AD33" s="42"/>
      <c r="AE33" s="16" t="s">
        <v>4</v>
      </c>
      <c r="AF33" s="17" t="s">
        <v>119</v>
      </c>
      <c r="AG33" s="16" t="s">
        <v>120</v>
      </c>
      <c r="AH33" s="18">
        <v>362210</v>
      </c>
      <c r="AI33" s="19">
        <f t="shared" si="18"/>
        <v>68819.899999999994</v>
      </c>
      <c r="AJ33" s="20">
        <f t="shared" si="85"/>
        <v>431029.9</v>
      </c>
      <c r="AK33" s="20">
        <f t="shared" si="0"/>
        <v>38792691</v>
      </c>
      <c r="AL33" s="20">
        <f t="shared" si="1"/>
        <v>0</v>
      </c>
      <c r="AM33" s="20">
        <f t="shared" si="19"/>
        <v>38792691</v>
      </c>
      <c r="AN33" s="21"/>
      <c r="AO33" s="23"/>
      <c r="AP33" s="23" t="s">
        <v>128</v>
      </c>
      <c r="AQ33" s="35" t="s">
        <v>4</v>
      </c>
      <c r="AR33" s="36" t="s">
        <v>134</v>
      </c>
      <c r="AS33" s="35" t="s">
        <v>135</v>
      </c>
      <c r="AT33" s="37">
        <v>140000</v>
      </c>
      <c r="AU33" s="38">
        <f t="shared" ref="AU33:AU68" si="96">+AT33*19%</f>
        <v>26600</v>
      </c>
      <c r="AV33" s="39">
        <f t="shared" ref="AV33:AV63" si="97">+AU33+AT33</f>
        <v>166600</v>
      </c>
      <c r="AW33" s="39">
        <f t="shared" si="2"/>
        <v>14994000</v>
      </c>
      <c r="AX33" s="39">
        <f t="shared" si="3"/>
        <v>0</v>
      </c>
      <c r="AY33" s="39">
        <f t="shared" si="93"/>
        <v>14994000</v>
      </c>
      <c r="AZ33" s="40">
        <v>3</v>
      </c>
      <c r="BA33" s="42"/>
      <c r="BB33" s="42" t="s">
        <v>142</v>
      </c>
      <c r="BC33" s="16" t="s">
        <v>145</v>
      </c>
      <c r="BD33" s="17" t="s">
        <v>148</v>
      </c>
      <c r="BE33" s="16" t="s">
        <v>147</v>
      </c>
      <c r="BF33" s="18">
        <v>56250</v>
      </c>
      <c r="BG33" s="20">
        <f t="shared" si="21"/>
        <v>10687.5</v>
      </c>
      <c r="BH33" s="20">
        <f t="shared" si="87"/>
        <v>66937.5</v>
      </c>
      <c r="BI33" s="20">
        <f t="shared" si="22"/>
        <v>6024375</v>
      </c>
      <c r="BJ33" s="20">
        <f t="shared" si="23"/>
        <v>0</v>
      </c>
      <c r="BK33" s="20">
        <f t="shared" si="24"/>
        <v>6024375</v>
      </c>
      <c r="BL33" s="21">
        <v>5</v>
      </c>
      <c r="BM33" s="23">
        <v>3</v>
      </c>
      <c r="BN33" s="23" t="s">
        <v>143</v>
      </c>
      <c r="BO33" s="35" t="s">
        <v>4</v>
      </c>
      <c r="BP33" s="36"/>
      <c r="BQ33" s="35"/>
      <c r="BR33" s="37"/>
      <c r="BS33" s="38">
        <f t="shared" si="25"/>
        <v>0</v>
      </c>
      <c r="BT33" s="39"/>
      <c r="BU33" s="39">
        <f t="shared" si="26"/>
        <v>0</v>
      </c>
      <c r="BV33" s="39">
        <f t="shared" si="27"/>
        <v>0</v>
      </c>
      <c r="BW33" s="39">
        <f t="shared" si="28"/>
        <v>0</v>
      </c>
      <c r="BX33" s="40"/>
      <c r="BY33" s="42"/>
      <c r="BZ33" s="42"/>
      <c r="CA33" s="16" t="s">
        <v>4</v>
      </c>
      <c r="CB33" s="17"/>
      <c r="CC33" s="16"/>
      <c r="CD33" s="18"/>
      <c r="CE33" s="19">
        <f t="shared" si="29"/>
        <v>0</v>
      </c>
      <c r="CF33" s="20"/>
      <c r="CG33" s="20">
        <f t="shared" si="30"/>
        <v>0</v>
      </c>
      <c r="CH33" s="20">
        <f t="shared" si="31"/>
        <v>0</v>
      </c>
      <c r="CI33" s="20">
        <f t="shared" si="32"/>
        <v>0</v>
      </c>
      <c r="CJ33" s="21"/>
      <c r="CK33" s="23"/>
      <c r="CL33" s="23"/>
      <c r="CM33" s="35"/>
      <c r="CN33" s="36"/>
      <c r="CO33" s="35"/>
      <c r="CP33" s="37"/>
      <c r="CQ33" s="38">
        <f t="shared" si="33"/>
        <v>0</v>
      </c>
      <c r="CR33" s="39"/>
      <c r="CS33" s="39">
        <f t="shared" si="34"/>
        <v>0</v>
      </c>
      <c r="CT33" s="39">
        <f t="shared" si="35"/>
        <v>0</v>
      </c>
      <c r="CU33" s="39">
        <f t="shared" si="36"/>
        <v>0</v>
      </c>
      <c r="CV33" s="40"/>
      <c r="CW33" s="42"/>
      <c r="CX33" s="42"/>
      <c r="CY33" s="16" t="s">
        <v>4</v>
      </c>
      <c r="CZ33" s="17" t="s">
        <v>123</v>
      </c>
      <c r="DA33" s="16" t="s">
        <v>169</v>
      </c>
      <c r="DB33" s="18">
        <v>142000</v>
      </c>
      <c r="DC33" s="19">
        <f t="shared" si="37"/>
        <v>26980</v>
      </c>
      <c r="DD33" s="20">
        <f t="shared" si="88"/>
        <v>168980</v>
      </c>
      <c r="DE33" s="20">
        <f t="shared" si="38"/>
        <v>15208200</v>
      </c>
      <c r="DF33" s="20">
        <f t="shared" si="39"/>
        <v>0</v>
      </c>
      <c r="DG33" s="20">
        <f t="shared" si="40"/>
        <v>15208200</v>
      </c>
      <c r="DH33" s="21">
        <v>5</v>
      </c>
      <c r="DI33" s="23">
        <v>3</v>
      </c>
      <c r="DJ33" s="23" t="s">
        <v>172</v>
      </c>
      <c r="DK33" s="35" t="s">
        <v>4</v>
      </c>
      <c r="DL33" s="36"/>
      <c r="DM33" s="35"/>
      <c r="DN33" s="37"/>
      <c r="DO33" s="38">
        <f t="shared" si="41"/>
        <v>0</v>
      </c>
      <c r="DP33" s="39"/>
      <c r="DQ33" s="39">
        <f t="shared" si="42"/>
        <v>0</v>
      </c>
      <c r="DR33" s="39">
        <f t="shared" si="43"/>
        <v>0</v>
      </c>
      <c r="DS33" s="39">
        <f t="shared" si="44"/>
        <v>0</v>
      </c>
      <c r="DT33" s="40"/>
      <c r="DU33" s="42"/>
      <c r="DV33" s="42"/>
      <c r="DW33" s="16" t="s">
        <v>4</v>
      </c>
      <c r="DX33" s="17"/>
      <c r="DY33" s="16"/>
      <c r="DZ33" s="18"/>
      <c r="EA33" s="19">
        <f t="shared" si="45"/>
        <v>0</v>
      </c>
      <c r="EB33" s="20"/>
      <c r="EC33" s="20">
        <f t="shared" si="46"/>
        <v>0</v>
      </c>
      <c r="ED33" s="20">
        <f t="shared" si="47"/>
        <v>0</v>
      </c>
      <c r="EE33" s="20">
        <f t="shared" si="48"/>
        <v>0</v>
      </c>
      <c r="EF33" s="21"/>
      <c r="EG33" s="23"/>
      <c r="EH33" s="23"/>
      <c r="EI33" s="35" t="s">
        <v>4</v>
      </c>
      <c r="EJ33" s="36"/>
      <c r="EK33" s="35"/>
      <c r="EL33" s="37"/>
      <c r="EM33" s="38">
        <f t="shared" si="49"/>
        <v>0</v>
      </c>
      <c r="EN33" s="39"/>
      <c r="EO33" s="39">
        <f t="shared" si="5"/>
        <v>0</v>
      </c>
      <c r="EP33" s="39">
        <f t="shared" si="6"/>
        <v>0</v>
      </c>
      <c r="EQ33" s="39">
        <f t="shared" si="50"/>
        <v>0</v>
      </c>
      <c r="ER33" s="40"/>
      <c r="ES33" s="42"/>
      <c r="ET33" s="42"/>
      <c r="EU33" s="16" t="s">
        <v>4</v>
      </c>
      <c r="EV33" s="17"/>
      <c r="EW33" s="16"/>
      <c r="EX33" s="18"/>
      <c r="EY33" s="19">
        <f t="shared" si="51"/>
        <v>0</v>
      </c>
      <c r="EZ33" s="20"/>
      <c r="FA33" s="20">
        <f t="shared" si="52"/>
        <v>0</v>
      </c>
      <c r="FB33" s="20">
        <f t="shared" si="53"/>
        <v>0</v>
      </c>
      <c r="FC33" s="20">
        <f t="shared" si="54"/>
        <v>0</v>
      </c>
      <c r="FD33" s="21"/>
      <c r="FE33" s="23"/>
      <c r="FF33" s="23"/>
      <c r="FG33" s="35" t="s">
        <v>4</v>
      </c>
      <c r="FH33" s="36"/>
      <c r="FI33" s="35"/>
      <c r="FJ33" s="37"/>
      <c r="FK33" s="38">
        <f t="shared" si="55"/>
        <v>0</v>
      </c>
      <c r="FL33" s="39"/>
      <c r="FM33" s="39">
        <f t="shared" si="7"/>
        <v>0</v>
      </c>
      <c r="FN33" s="39">
        <f t="shared" si="56"/>
        <v>0</v>
      </c>
      <c r="FO33" s="39">
        <f t="shared" si="57"/>
        <v>0</v>
      </c>
      <c r="FP33" s="40"/>
      <c r="FQ33" s="42"/>
      <c r="FR33" s="42"/>
      <c r="FS33" s="16" t="s">
        <v>4</v>
      </c>
      <c r="FT33" s="17"/>
      <c r="FU33" s="16"/>
      <c r="FV33" s="18"/>
      <c r="FW33" s="19">
        <f t="shared" si="58"/>
        <v>0</v>
      </c>
      <c r="FX33" s="20"/>
      <c r="FY33" s="20">
        <f t="shared" si="59"/>
        <v>0</v>
      </c>
      <c r="FZ33" s="20">
        <f t="shared" si="60"/>
        <v>0</v>
      </c>
      <c r="GA33" s="20">
        <f t="shared" si="61"/>
        <v>0</v>
      </c>
      <c r="GB33" s="21"/>
      <c r="GC33" s="23"/>
      <c r="GD33" s="23"/>
      <c r="GE33" s="35" t="s">
        <v>4</v>
      </c>
      <c r="GF33" s="36"/>
      <c r="GG33" s="35"/>
      <c r="GH33" s="37"/>
      <c r="GI33" s="38">
        <f t="shared" si="62"/>
        <v>0</v>
      </c>
      <c r="GJ33" s="39"/>
      <c r="GK33" s="39">
        <f t="shared" si="64"/>
        <v>0</v>
      </c>
      <c r="GL33" s="39">
        <f t="shared" si="65"/>
        <v>0</v>
      </c>
      <c r="GM33" s="39">
        <f t="shared" si="66"/>
        <v>0</v>
      </c>
      <c r="GN33" s="40"/>
      <c r="GO33" s="42"/>
      <c r="GP33" s="42"/>
      <c r="GQ33" s="16" t="s">
        <v>4</v>
      </c>
      <c r="GR33" s="17"/>
      <c r="GS33" s="16"/>
      <c r="GT33" s="18"/>
      <c r="GU33" s="19">
        <f t="shared" si="67"/>
        <v>0</v>
      </c>
      <c r="GV33" s="20"/>
      <c r="GW33" s="20">
        <f t="shared" si="68"/>
        <v>0</v>
      </c>
      <c r="GX33" s="20">
        <f t="shared" si="8"/>
        <v>0</v>
      </c>
      <c r="GY33" s="20">
        <f t="shared" si="9"/>
        <v>0</v>
      </c>
      <c r="GZ33" s="21"/>
      <c r="HA33" s="23"/>
      <c r="HB33" s="23"/>
      <c r="HC33" s="35" t="s">
        <v>4</v>
      </c>
      <c r="HD33" s="36" t="s">
        <v>215</v>
      </c>
      <c r="HE33" s="35" t="s">
        <v>216</v>
      </c>
      <c r="HF33" s="37">
        <v>150000</v>
      </c>
      <c r="HG33" s="38">
        <f t="shared" si="69"/>
        <v>28500</v>
      </c>
      <c r="HH33" s="39">
        <f t="shared" si="89"/>
        <v>178500</v>
      </c>
      <c r="HI33" s="39">
        <f t="shared" si="70"/>
        <v>16065000</v>
      </c>
      <c r="HJ33" s="39">
        <f t="shared" si="71"/>
        <v>0</v>
      </c>
      <c r="HK33" s="39">
        <f t="shared" si="72"/>
        <v>16065000</v>
      </c>
      <c r="HL33" s="40">
        <v>3</v>
      </c>
      <c r="HM33" s="42"/>
      <c r="HN33" s="42" t="s">
        <v>219</v>
      </c>
      <c r="HO33" s="26">
        <f t="shared" si="83"/>
        <v>66937.5</v>
      </c>
      <c r="HP33" s="26" t="str">
        <f t="shared" si="84"/>
        <v>5. LABORATORIOS MEGAMEDICAL  SAS</v>
      </c>
      <c r="HQ33" s="86">
        <f t="shared" si="75"/>
        <v>6024375</v>
      </c>
    </row>
    <row r="34" spans="1:225" ht="19.5" customHeight="1" x14ac:dyDescent="0.25">
      <c r="A34" s="27">
        <v>32</v>
      </c>
      <c r="B34" s="27">
        <v>42131708</v>
      </c>
      <c r="C34" s="28">
        <v>191001023141</v>
      </c>
      <c r="D34" s="29" t="s">
        <v>48</v>
      </c>
      <c r="E34" s="31">
        <v>90</v>
      </c>
      <c r="F34" s="31">
        <v>0</v>
      </c>
      <c r="G34" s="59" t="s">
        <v>4</v>
      </c>
      <c r="H34" s="17"/>
      <c r="I34" s="16"/>
      <c r="J34" s="18"/>
      <c r="K34" s="19">
        <f t="shared" si="10"/>
        <v>0</v>
      </c>
      <c r="L34" s="20"/>
      <c r="M34" s="20">
        <f t="shared" si="11"/>
        <v>0</v>
      </c>
      <c r="N34" s="20">
        <f t="shared" si="12"/>
        <v>0</v>
      </c>
      <c r="O34" s="20">
        <f t="shared" si="13"/>
        <v>0</v>
      </c>
      <c r="P34" s="21"/>
      <c r="Q34" s="23"/>
      <c r="R34" s="23"/>
      <c r="S34" s="44" t="s">
        <v>4</v>
      </c>
      <c r="T34" s="36"/>
      <c r="U34" s="35"/>
      <c r="V34" s="37"/>
      <c r="W34" s="39">
        <f t="shared" si="14"/>
        <v>0</v>
      </c>
      <c r="X34" s="39"/>
      <c r="Y34" s="39">
        <f t="shared" si="15"/>
        <v>0</v>
      </c>
      <c r="Z34" s="39">
        <f t="shared" si="16"/>
        <v>0</v>
      </c>
      <c r="AA34" s="39">
        <f t="shared" si="17"/>
        <v>0</v>
      </c>
      <c r="AB34" s="56"/>
      <c r="AC34" s="42"/>
      <c r="AD34" s="42"/>
      <c r="AE34" s="16" t="s">
        <v>4</v>
      </c>
      <c r="AF34" s="17" t="s">
        <v>121</v>
      </c>
      <c r="AG34" s="16" t="s">
        <v>122</v>
      </c>
      <c r="AH34" s="18">
        <v>54000</v>
      </c>
      <c r="AI34" s="19">
        <f t="shared" si="18"/>
        <v>10260</v>
      </c>
      <c r="AJ34" s="20">
        <f t="shared" si="85"/>
        <v>64260</v>
      </c>
      <c r="AK34" s="20">
        <f t="shared" si="0"/>
        <v>5783400</v>
      </c>
      <c r="AL34" s="20">
        <f t="shared" si="1"/>
        <v>0</v>
      </c>
      <c r="AM34" s="20">
        <f t="shared" si="19"/>
        <v>5783400</v>
      </c>
      <c r="AN34" s="21"/>
      <c r="AO34" s="23"/>
      <c r="AP34" s="23" t="s">
        <v>128</v>
      </c>
      <c r="AQ34" s="35" t="s">
        <v>4</v>
      </c>
      <c r="AR34" s="36"/>
      <c r="AS34" s="35" t="s">
        <v>136</v>
      </c>
      <c r="AT34" s="37">
        <v>89500</v>
      </c>
      <c r="AU34" s="38">
        <f t="shared" si="96"/>
        <v>17005</v>
      </c>
      <c r="AV34" s="39">
        <f t="shared" si="97"/>
        <v>106505</v>
      </c>
      <c r="AW34" s="39">
        <f t="shared" si="2"/>
        <v>9585450</v>
      </c>
      <c r="AX34" s="39">
        <f t="shared" si="3"/>
        <v>0</v>
      </c>
      <c r="AY34" s="39">
        <f t="shared" si="93"/>
        <v>9585450</v>
      </c>
      <c r="AZ34" s="40">
        <v>3</v>
      </c>
      <c r="BA34" s="42"/>
      <c r="BB34" s="42" t="s">
        <v>142</v>
      </c>
      <c r="BC34" s="16" t="s">
        <v>145</v>
      </c>
      <c r="BD34" s="17" t="s">
        <v>148</v>
      </c>
      <c r="BE34" s="16" t="s">
        <v>147</v>
      </c>
      <c r="BF34" s="18">
        <v>63750</v>
      </c>
      <c r="BG34" s="20">
        <f t="shared" si="21"/>
        <v>12112.5</v>
      </c>
      <c r="BH34" s="20">
        <f t="shared" si="87"/>
        <v>75862.5</v>
      </c>
      <c r="BI34" s="20">
        <f t="shared" si="22"/>
        <v>6827625</v>
      </c>
      <c r="BJ34" s="20">
        <f t="shared" si="23"/>
        <v>0</v>
      </c>
      <c r="BK34" s="20">
        <f t="shared" si="24"/>
        <v>6827625</v>
      </c>
      <c r="BL34" s="21">
        <v>5</v>
      </c>
      <c r="BM34" s="23">
        <v>3</v>
      </c>
      <c r="BN34" s="23" t="s">
        <v>143</v>
      </c>
      <c r="BO34" s="35" t="s">
        <v>4</v>
      </c>
      <c r="BP34" s="36"/>
      <c r="BQ34" s="35"/>
      <c r="BR34" s="37"/>
      <c r="BS34" s="38">
        <f t="shared" si="25"/>
        <v>0</v>
      </c>
      <c r="BT34" s="39"/>
      <c r="BU34" s="39">
        <f t="shared" si="26"/>
        <v>0</v>
      </c>
      <c r="BV34" s="39">
        <f t="shared" si="27"/>
        <v>0</v>
      </c>
      <c r="BW34" s="39">
        <f t="shared" si="28"/>
        <v>0</v>
      </c>
      <c r="BX34" s="40"/>
      <c r="BY34" s="42"/>
      <c r="BZ34" s="42"/>
      <c r="CA34" s="16" t="s">
        <v>4</v>
      </c>
      <c r="CB34" s="17"/>
      <c r="CC34" s="16"/>
      <c r="CD34" s="18"/>
      <c r="CE34" s="19">
        <f t="shared" si="29"/>
        <v>0</v>
      </c>
      <c r="CF34" s="20"/>
      <c r="CG34" s="20">
        <f t="shared" si="30"/>
        <v>0</v>
      </c>
      <c r="CH34" s="20">
        <f t="shared" si="31"/>
        <v>0</v>
      </c>
      <c r="CI34" s="20">
        <f t="shared" si="32"/>
        <v>0</v>
      </c>
      <c r="CJ34" s="21"/>
      <c r="CK34" s="23"/>
      <c r="CL34" s="23"/>
      <c r="CM34" s="35"/>
      <c r="CN34" s="36"/>
      <c r="CO34" s="35"/>
      <c r="CP34" s="37"/>
      <c r="CQ34" s="38">
        <f t="shared" si="33"/>
        <v>0</v>
      </c>
      <c r="CR34" s="39"/>
      <c r="CS34" s="39">
        <f t="shared" si="34"/>
        <v>0</v>
      </c>
      <c r="CT34" s="39">
        <f t="shared" si="35"/>
        <v>0</v>
      </c>
      <c r="CU34" s="39">
        <f t="shared" si="36"/>
        <v>0</v>
      </c>
      <c r="CV34" s="40"/>
      <c r="CW34" s="42"/>
      <c r="CX34" s="42"/>
      <c r="CY34" s="16" t="s">
        <v>4</v>
      </c>
      <c r="CZ34" s="17" t="s">
        <v>20</v>
      </c>
      <c r="DA34" s="16" t="s">
        <v>169</v>
      </c>
      <c r="DB34" s="18">
        <v>92560</v>
      </c>
      <c r="DC34" s="19">
        <f t="shared" si="37"/>
        <v>17586.400000000001</v>
      </c>
      <c r="DD34" s="20">
        <f t="shared" si="88"/>
        <v>110146.4</v>
      </c>
      <c r="DE34" s="20">
        <f t="shared" si="38"/>
        <v>9913176</v>
      </c>
      <c r="DF34" s="20">
        <f t="shared" si="39"/>
        <v>0</v>
      </c>
      <c r="DG34" s="20">
        <f t="shared" si="40"/>
        <v>9913176</v>
      </c>
      <c r="DH34" s="21">
        <v>5</v>
      </c>
      <c r="DI34" s="23">
        <v>3</v>
      </c>
      <c r="DJ34" s="23" t="s">
        <v>172</v>
      </c>
      <c r="DK34" s="35" t="s">
        <v>4</v>
      </c>
      <c r="DL34" s="36"/>
      <c r="DM34" s="35"/>
      <c r="DN34" s="37"/>
      <c r="DO34" s="38">
        <f t="shared" si="41"/>
        <v>0</v>
      </c>
      <c r="DP34" s="39"/>
      <c r="DQ34" s="39">
        <f t="shared" si="42"/>
        <v>0</v>
      </c>
      <c r="DR34" s="39">
        <f t="shared" si="43"/>
        <v>0</v>
      </c>
      <c r="DS34" s="39">
        <f t="shared" si="44"/>
        <v>0</v>
      </c>
      <c r="DT34" s="40"/>
      <c r="DU34" s="42"/>
      <c r="DV34" s="42"/>
      <c r="DW34" s="16" t="s">
        <v>4</v>
      </c>
      <c r="DX34" s="17" t="s">
        <v>185</v>
      </c>
      <c r="DY34" s="16" t="s">
        <v>186</v>
      </c>
      <c r="DZ34" s="18">
        <v>88900</v>
      </c>
      <c r="EA34" s="19">
        <f t="shared" si="45"/>
        <v>16891</v>
      </c>
      <c r="EB34" s="20">
        <f t="shared" si="92"/>
        <v>105791</v>
      </c>
      <c r="EC34" s="20">
        <f t="shared" si="46"/>
        <v>9521190</v>
      </c>
      <c r="ED34" s="20">
        <f t="shared" si="47"/>
        <v>0</v>
      </c>
      <c r="EE34" s="20">
        <f t="shared" si="48"/>
        <v>9521190</v>
      </c>
      <c r="EF34" s="61" t="s">
        <v>188</v>
      </c>
      <c r="EG34" s="23"/>
      <c r="EH34" s="23" t="s">
        <v>187</v>
      </c>
      <c r="EI34" s="35" t="s">
        <v>4</v>
      </c>
      <c r="EJ34" s="36"/>
      <c r="EK34" s="35"/>
      <c r="EL34" s="37"/>
      <c r="EM34" s="38">
        <f t="shared" si="49"/>
        <v>0</v>
      </c>
      <c r="EN34" s="39"/>
      <c r="EO34" s="39">
        <f t="shared" si="5"/>
        <v>0</v>
      </c>
      <c r="EP34" s="39">
        <f t="shared" si="6"/>
        <v>0</v>
      </c>
      <c r="EQ34" s="39">
        <f t="shared" si="50"/>
        <v>0</v>
      </c>
      <c r="ER34" s="40"/>
      <c r="ES34" s="42"/>
      <c r="ET34" s="42"/>
      <c r="EU34" s="16" t="s">
        <v>4</v>
      </c>
      <c r="EV34" s="17"/>
      <c r="EW34" s="16"/>
      <c r="EX34" s="18"/>
      <c r="EY34" s="19">
        <f t="shared" si="51"/>
        <v>0</v>
      </c>
      <c r="EZ34" s="20"/>
      <c r="FA34" s="20">
        <f t="shared" si="52"/>
        <v>0</v>
      </c>
      <c r="FB34" s="20">
        <f t="shared" si="53"/>
        <v>0</v>
      </c>
      <c r="FC34" s="20">
        <f t="shared" si="54"/>
        <v>0</v>
      </c>
      <c r="FD34" s="21"/>
      <c r="FE34" s="23"/>
      <c r="FF34" s="23"/>
      <c r="FG34" s="35" t="s">
        <v>4</v>
      </c>
      <c r="FH34" s="36"/>
      <c r="FI34" s="35"/>
      <c r="FJ34" s="37"/>
      <c r="FK34" s="38">
        <f t="shared" si="55"/>
        <v>0</v>
      </c>
      <c r="FL34" s="39"/>
      <c r="FM34" s="39">
        <f t="shared" si="7"/>
        <v>0</v>
      </c>
      <c r="FN34" s="39">
        <f t="shared" si="56"/>
        <v>0</v>
      </c>
      <c r="FO34" s="39">
        <f t="shared" si="57"/>
        <v>0</v>
      </c>
      <c r="FP34" s="40"/>
      <c r="FQ34" s="42"/>
      <c r="FR34" s="42"/>
      <c r="FS34" s="16" t="s">
        <v>4</v>
      </c>
      <c r="FT34" s="17"/>
      <c r="FU34" s="16"/>
      <c r="FV34" s="18"/>
      <c r="FW34" s="19">
        <f t="shared" si="58"/>
        <v>0</v>
      </c>
      <c r="FX34" s="20"/>
      <c r="FY34" s="20">
        <f t="shared" si="59"/>
        <v>0</v>
      </c>
      <c r="FZ34" s="20">
        <f t="shared" si="60"/>
        <v>0</v>
      </c>
      <c r="GA34" s="20">
        <f t="shared" si="61"/>
        <v>0</v>
      </c>
      <c r="GB34" s="21"/>
      <c r="GC34" s="23"/>
      <c r="GD34" s="23"/>
      <c r="GE34" s="35" t="s">
        <v>4</v>
      </c>
      <c r="GF34" s="36"/>
      <c r="GG34" s="35"/>
      <c r="GH34" s="37"/>
      <c r="GI34" s="38">
        <f t="shared" si="62"/>
        <v>0</v>
      </c>
      <c r="GJ34" s="39"/>
      <c r="GK34" s="39">
        <f t="shared" si="64"/>
        <v>0</v>
      </c>
      <c r="GL34" s="39">
        <f t="shared" si="65"/>
        <v>0</v>
      </c>
      <c r="GM34" s="39">
        <f t="shared" si="66"/>
        <v>0</v>
      </c>
      <c r="GN34" s="40"/>
      <c r="GO34" s="42"/>
      <c r="GP34" s="42"/>
      <c r="GQ34" s="16" t="s">
        <v>4</v>
      </c>
      <c r="GR34" s="17"/>
      <c r="GS34" s="16"/>
      <c r="GT34" s="18"/>
      <c r="GU34" s="19">
        <f t="shared" si="67"/>
        <v>0</v>
      </c>
      <c r="GV34" s="20"/>
      <c r="GW34" s="20">
        <f t="shared" si="68"/>
        <v>0</v>
      </c>
      <c r="GX34" s="20">
        <f t="shared" si="8"/>
        <v>0</v>
      </c>
      <c r="GY34" s="20">
        <f t="shared" si="9"/>
        <v>0</v>
      </c>
      <c r="GZ34" s="21"/>
      <c r="HA34" s="23"/>
      <c r="HB34" s="23"/>
      <c r="HC34" s="35" t="s">
        <v>4</v>
      </c>
      <c r="HD34" s="36" t="s">
        <v>215</v>
      </c>
      <c r="HE34" s="35" t="s">
        <v>217</v>
      </c>
      <c r="HF34" s="37">
        <v>80000</v>
      </c>
      <c r="HG34" s="38">
        <f t="shared" si="69"/>
        <v>15200</v>
      </c>
      <c r="HH34" s="39">
        <f t="shared" si="89"/>
        <v>95200</v>
      </c>
      <c r="HI34" s="39">
        <f t="shared" si="70"/>
        <v>8568000</v>
      </c>
      <c r="HJ34" s="39">
        <f t="shared" si="71"/>
        <v>0</v>
      </c>
      <c r="HK34" s="39">
        <f t="shared" si="72"/>
        <v>8568000</v>
      </c>
      <c r="HL34" s="40">
        <v>3</v>
      </c>
      <c r="HM34" s="42"/>
      <c r="HN34" s="42" t="s">
        <v>219</v>
      </c>
      <c r="HO34" s="26">
        <f t="shared" si="83"/>
        <v>64260</v>
      </c>
      <c r="HP34" s="26" t="str">
        <f t="shared" si="84"/>
        <v>3. MERPRONI SAS</v>
      </c>
      <c r="HQ34" s="86">
        <f t="shared" si="75"/>
        <v>5783400</v>
      </c>
    </row>
    <row r="35" spans="1:225" ht="30" customHeight="1" x14ac:dyDescent="0.25">
      <c r="A35" s="27">
        <v>33</v>
      </c>
      <c r="B35" s="27">
        <v>42131708</v>
      </c>
      <c r="C35" s="28">
        <v>1910010100367</v>
      </c>
      <c r="D35" s="29" t="s">
        <v>49</v>
      </c>
      <c r="E35" s="31">
        <v>18</v>
      </c>
      <c r="F35" s="31">
        <v>0</v>
      </c>
      <c r="G35" s="59" t="s">
        <v>4</v>
      </c>
      <c r="H35" s="17"/>
      <c r="I35" s="16"/>
      <c r="J35" s="18"/>
      <c r="K35" s="19">
        <f t="shared" si="10"/>
        <v>0</v>
      </c>
      <c r="L35" s="20"/>
      <c r="M35" s="20">
        <f t="shared" si="11"/>
        <v>0</v>
      </c>
      <c r="N35" s="20">
        <f t="shared" si="12"/>
        <v>0</v>
      </c>
      <c r="O35" s="20">
        <f t="shared" si="13"/>
        <v>0</v>
      </c>
      <c r="P35" s="21"/>
      <c r="Q35" s="23"/>
      <c r="R35" s="23"/>
      <c r="S35" s="44" t="s">
        <v>4</v>
      </c>
      <c r="T35" s="36"/>
      <c r="U35" s="35"/>
      <c r="V35" s="37"/>
      <c r="W35" s="39">
        <f t="shared" si="14"/>
        <v>0</v>
      </c>
      <c r="X35" s="39"/>
      <c r="Y35" s="39">
        <f t="shared" si="15"/>
        <v>0</v>
      </c>
      <c r="Z35" s="39">
        <f t="shared" si="16"/>
        <v>0</v>
      </c>
      <c r="AA35" s="39">
        <f t="shared" si="17"/>
        <v>0</v>
      </c>
      <c r="AB35" s="56"/>
      <c r="AC35" s="42"/>
      <c r="AD35" s="42"/>
      <c r="AE35" s="16" t="s">
        <v>4</v>
      </c>
      <c r="AF35" s="17"/>
      <c r="AG35" s="16"/>
      <c r="AH35" s="18"/>
      <c r="AI35" s="19">
        <f t="shared" si="18"/>
        <v>0</v>
      </c>
      <c r="AJ35" s="20"/>
      <c r="AK35" s="20">
        <f t="shared" ref="AK35:AK66" si="98">+AJ35*E35</f>
        <v>0</v>
      </c>
      <c r="AL35" s="20">
        <f t="shared" ref="AL35:AL68" si="99">+AJ35*F35</f>
        <v>0</v>
      </c>
      <c r="AM35" s="20">
        <f t="shared" si="19"/>
        <v>0</v>
      </c>
      <c r="AN35" s="21"/>
      <c r="AO35" s="23"/>
      <c r="AP35" s="23"/>
      <c r="AQ35" s="35" t="s">
        <v>4</v>
      </c>
      <c r="AR35" s="36" t="s">
        <v>137</v>
      </c>
      <c r="AS35" s="35" t="s">
        <v>138</v>
      </c>
      <c r="AT35" s="37">
        <v>105900</v>
      </c>
      <c r="AU35" s="38">
        <f t="shared" si="96"/>
        <v>20121</v>
      </c>
      <c r="AV35" s="39">
        <f t="shared" si="97"/>
        <v>126021</v>
      </c>
      <c r="AW35" s="39">
        <f t="shared" ref="AW35:AW54" si="100">+AV35*E35</f>
        <v>2268378</v>
      </c>
      <c r="AX35" s="39">
        <f t="shared" ref="AX35:AX54" si="101">+AV35*F35</f>
        <v>0</v>
      </c>
      <c r="AY35" s="39">
        <f t="shared" ref="AY35:AY69" si="102">+AW35+AX35</f>
        <v>2268378</v>
      </c>
      <c r="AZ35" s="40">
        <v>3</v>
      </c>
      <c r="BA35" s="42"/>
      <c r="BB35" s="42" t="s">
        <v>142</v>
      </c>
      <c r="BC35" s="16"/>
      <c r="BD35" s="17"/>
      <c r="BE35" s="16"/>
      <c r="BF35" s="18"/>
      <c r="BG35" s="20">
        <f t="shared" si="21"/>
        <v>0</v>
      </c>
      <c r="BH35" s="20"/>
      <c r="BI35" s="20">
        <f t="shared" si="22"/>
        <v>0</v>
      </c>
      <c r="BJ35" s="20">
        <f t="shared" si="23"/>
        <v>0</v>
      </c>
      <c r="BK35" s="20">
        <f t="shared" si="24"/>
        <v>0</v>
      </c>
      <c r="BL35" s="21"/>
      <c r="BM35" s="23"/>
      <c r="BN35" s="23"/>
      <c r="BO35" s="35" t="s">
        <v>4</v>
      </c>
      <c r="BP35" s="36"/>
      <c r="BQ35" s="35"/>
      <c r="BR35" s="37"/>
      <c r="BS35" s="38">
        <f t="shared" si="25"/>
        <v>0</v>
      </c>
      <c r="BT35" s="39"/>
      <c r="BU35" s="39">
        <f t="shared" si="26"/>
        <v>0</v>
      </c>
      <c r="BV35" s="39">
        <f t="shared" si="27"/>
        <v>0</v>
      </c>
      <c r="BW35" s="39">
        <f t="shared" si="28"/>
        <v>0</v>
      </c>
      <c r="BX35" s="40"/>
      <c r="BY35" s="42"/>
      <c r="BZ35" s="42"/>
      <c r="CA35" s="16" t="s">
        <v>4</v>
      </c>
      <c r="CB35" s="17"/>
      <c r="CC35" s="16"/>
      <c r="CD35" s="18"/>
      <c r="CE35" s="19">
        <f t="shared" si="29"/>
        <v>0</v>
      </c>
      <c r="CF35" s="20"/>
      <c r="CG35" s="20">
        <f t="shared" si="30"/>
        <v>0</v>
      </c>
      <c r="CH35" s="20">
        <f t="shared" si="31"/>
        <v>0</v>
      </c>
      <c r="CI35" s="20">
        <f t="shared" si="32"/>
        <v>0</v>
      </c>
      <c r="CJ35" s="21"/>
      <c r="CK35" s="23"/>
      <c r="CL35" s="23"/>
      <c r="CM35" s="35"/>
      <c r="CN35" s="36"/>
      <c r="CO35" s="35"/>
      <c r="CP35" s="37"/>
      <c r="CQ35" s="38">
        <f t="shared" si="33"/>
        <v>0</v>
      </c>
      <c r="CR35" s="39"/>
      <c r="CS35" s="39">
        <f t="shared" si="34"/>
        <v>0</v>
      </c>
      <c r="CT35" s="39">
        <f t="shared" si="35"/>
        <v>0</v>
      </c>
      <c r="CU35" s="39">
        <f t="shared" si="36"/>
        <v>0</v>
      </c>
      <c r="CV35" s="40"/>
      <c r="CW35" s="42"/>
      <c r="CX35" s="42"/>
      <c r="CY35" s="16" t="s">
        <v>4</v>
      </c>
      <c r="CZ35" s="17"/>
      <c r="DA35" s="16"/>
      <c r="DB35" s="18"/>
      <c r="DC35" s="19">
        <f t="shared" si="37"/>
        <v>0</v>
      </c>
      <c r="DD35" s="20"/>
      <c r="DE35" s="20">
        <f t="shared" si="38"/>
        <v>0</v>
      </c>
      <c r="DF35" s="20">
        <f t="shared" si="39"/>
        <v>0</v>
      </c>
      <c r="DG35" s="20">
        <f t="shared" si="40"/>
        <v>0</v>
      </c>
      <c r="DH35" s="21"/>
      <c r="DI35" s="23"/>
      <c r="DJ35" s="23"/>
      <c r="DK35" s="35" t="s">
        <v>4</v>
      </c>
      <c r="DL35" s="36"/>
      <c r="DM35" s="35"/>
      <c r="DN35" s="37"/>
      <c r="DO35" s="38">
        <f t="shared" si="41"/>
        <v>0</v>
      </c>
      <c r="DP35" s="39"/>
      <c r="DQ35" s="39">
        <f t="shared" si="42"/>
        <v>0</v>
      </c>
      <c r="DR35" s="39">
        <f t="shared" si="43"/>
        <v>0</v>
      </c>
      <c r="DS35" s="39">
        <f t="shared" si="44"/>
        <v>0</v>
      </c>
      <c r="DT35" s="40"/>
      <c r="DU35" s="42"/>
      <c r="DV35" s="42"/>
      <c r="DW35" s="16" t="s">
        <v>4</v>
      </c>
      <c r="DX35" s="17"/>
      <c r="DY35" s="16"/>
      <c r="DZ35" s="18"/>
      <c r="EA35" s="19">
        <f t="shared" si="45"/>
        <v>0</v>
      </c>
      <c r="EB35" s="20"/>
      <c r="EC35" s="20">
        <f t="shared" si="46"/>
        <v>0</v>
      </c>
      <c r="ED35" s="20">
        <f t="shared" si="47"/>
        <v>0</v>
      </c>
      <c r="EE35" s="20">
        <f t="shared" si="48"/>
        <v>0</v>
      </c>
      <c r="EF35" s="21"/>
      <c r="EG35" s="23"/>
      <c r="EH35" s="23"/>
      <c r="EI35" s="35" t="s">
        <v>4</v>
      </c>
      <c r="EJ35" s="36"/>
      <c r="EK35" s="35"/>
      <c r="EL35" s="37"/>
      <c r="EM35" s="38">
        <f t="shared" si="49"/>
        <v>0</v>
      </c>
      <c r="EN35" s="39"/>
      <c r="EO35" s="39">
        <f t="shared" ref="EO35:EO66" si="103">+EN35*E35</f>
        <v>0</v>
      </c>
      <c r="EP35" s="39">
        <f t="shared" ref="EP35:EP68" si="104">+EN35*F35</f>
        <v>0</v>
      </c>
      <c r="EQ35" s="39">
        <f t="shared" si="50"/>
        <v>0</v>
      </c>
      <c r="ER35" s="40"/>
      <c r="ES35" s="42"/>
      <c r="ET35" s="42"/>
      <c r="EU35" s="16" t="s">
        <v>4</v>
      </c>
      <c r="EV35" s="17"/>
      <c r="EW35" s="16"/>
      <c r="EX35" s="18"/>
      <c r="EY35" s="19">
        <f t="shared" si="51"/>
        <v>0</v>
      </c>
      <c r="EZ35" s="20"/>
      <c r="FA35" s="20">
        <f t="shared" si="52"/>
        <v>0</v>
      </c>
      <c r="FB35" s="20">
        <f t="shared" si="53"/>
        <v>0</v>
      </c>
      <c r="FC35" s="20">
        <f t="shared" si="54"/>
        <v>0</v>
      </c>
      <c r="FD35" s="21"/>
      <c r="FE35" s="23"/>
      <c r="FF35" s="23"/>
      <c r="FG35" s="35" t="s">
        <v>4</v>
      </c>
      <c r="FH35" s="36"/>
      <c r="FI35" s="35"/>
      <c r="FJ35" s="37"/>
      <c r="FK35" s="38">
        <f t="shared" si="55"/>
        <v>0</v>
      </c>
      <c r="FL35" s="39"/>
      <c r="FM35" s="39">
        <f t="shared" ref="FM35:FM66" si="105">+FL35*E35</f>
        <v>0</v>
      </c>
      <c r="FN35" s="39">
        <f t="shared" si="56"/>
        <v>0</v>
      </c>
      <c r="FO35" s="39">
        <f t="shared" si="57"/>
        <v>0</v>
      </c>
      <c r="FP35" s="40"/>
      <c r="FQ35" s="42"/>
      <c r="FR35" s="42"/>
      <c r="FS35" s="16" t="s">
        <v>4</v>
      </c>
      <c r="FT35" s="17"/>
      <c r="FU35" s="16"/>
      <c r="FV35" s="18"/>
      <c r="FW35" s="19">
        <f t="shared" si="58"/>
        <v>0</v>
      </c>
      <c r="FX35" s="20"/>
      <c r="FY35" s="20">
        <f t="shared" si="59"/>
        <v>0</v>
      </c>
      <c r="FZ35" s="20">
        <f t="shared" si="60"/>
        <v>0</v>
      </c>
      <c r="GA35" s="20">
        <f t="shared" si="61"/>
        <v>0</v>
      </c>
      <c r="GB35" s="21"/>
      <c r="GC35" s="23"/>
      <c r="GD35" s="23"/>
      <c r="GE35" s="35" t="s">
        <v>4</v>
      </c>
      <c r="GF35" s="36"/>
      <c r="GG35" s="35"/>
      <c r="GH35" s="37"/>
      <c r="GI35" s="38">
        <f t="shared" si="62"/>
        <v>0</v>
      </c>
      <c r="GJ35" s="39"/>
      <c r="GK35" s="39">
        <f t="shared" si="64"/>
        <v>0</v>
      </c>
      <c r="GL35" s="39">
        <f t="shared" si="65"/>
        <v>0</v>
      </c>
      <c r="GM35" s="39">
        <f t="shared" si="66"/>
        <v>0</v>
      </c>
      <c r="GN35" s="40"/>
      <c r="GO35" s="42"/>
      <c r="GP35" s="42"/>
      <c r="GQ35" s="16" t="s">
        <v>4</v>
      </c>
      <c r="GR35" s="17"/>
      <c r="GS35" s="16"/>
      <c r="GT35" s="18"/>
      <c r="GU35" s="19">
        <f t="shared" si="67"/>
        <v>0</v>
      </c>
      <c r="GV35" s="20"/>
      <c r="GW35" s="20">
        <f t="shared" si="68"/>
        <v>0</v>
      </c>
      <c r="GX35" s="20">
        <f t="shared" ref="GX35:GX67" si="106">+GV35*F35</f>
        <v>0</v>
      </c>
      <c r="GY35" s="20">
        <f t="shared" ref="GY35:GY66" si="107">+GX35+GW35</f>
        <v>0</v>
      </c>
      <c r="GZ35" s="21"/>
      <c r="HA35" s="23"/>
      <c r="HB35" s="23"/>
      <c r="HC35" s="35" t="s">
        <v>4</v>
      </c>
      <c r="HD35" s="36"/>
      <c r="HE35" s="35"/>
      <c r="HF35" s="37"/>
      <c r="HG35" s="38">
        <f t="shared" si="69"/>
        <v>0</v>
      </c>
      <c r="HH35" s="39"/>
      <c r="HI35" s="39">
        <f t="shared" si="70"/>
        <v>0</v>
      </c>
      <c r="HJ35" s="39">
        <f t="shared" si="71"/>
        <v>0</v>
      </c>
      <c r="HK35" s="39">
        <f t="shared" si="72"/>
        <v>0</v>
      </c>
      <c r="HL35" s="40"/>
      <c r="HM35" s="42"/>
      <c r="HN35" s="42"/>
      <c r="HO35" s="26">
        <f t="shared" si="83"/>
        <v>126021</v>
      </c>
      <c r="HP35" s="26" t="str">
        <f t="shared" si="84"/>
        <v>4. M&amp;M EQUIPOS MEDICOS SAS</v>
      </c>
      <c r="HQ35" s="86">
        <f t="shared" si="75"/>
        <v>2268378</v>
      </c>
    </row>
    <row r="36" spans="1:225" ht="28.5" customHeight="1" x14ac:dyDescent="0.25">
      <c r="A36" s="27">
        <v>34</v>
      </c>
      <c r="B36" s="27">
        <v>42131708</v>
      </c>
      <c r="C36" s="28">
        <v>1910011362</v>
      </c>
      <c r="D36" s="29" t="s">
        <v>50</v>
      </c>
      <c r="E36" s="31">
        <v>6</v>
      </c>
      <c r="F36" s="31">
        <v>0</v>
      </c>
      <c r="G36" s="59" t="s">
        <v>4</v>
      </c>
      <c r="H36" s="17"/>
      <c r="I36" s="16"/>
      <c r="J36" s="18"/>
      <c r="K36" s="19">
        <f t="shared" si="10"/>
        <v>0</v>
      </c>
      <c r="L36" s="20"/>
      <c r="M36" s="20">
        <f t="shared" si="11"/>
        <v>0</v>
      </c>
      <c r="N36" s="20">
        <f t="shared" si="12"/>
        <v>0</v>
      </c>
      <c r="O36" s="20">
        <f t="shared" si="13"/>
        <v>0</v>
      </c>
      <c r="P36" s="21"/>
      <c r="Q36" s="23"/>
      <c r="R36" s="23"/>
      <c r="S36" s="44" t="s">
        <v>4</v>
      </c>
      <c r="T36" s="36"/>
      <c r="U36" s="35"/>
      <c r="V36" s="37"/>
      <c r="W36" s="39">
        <f t="shared" si="14"/>
        <v>0</v>
      </c>
      <c r="X36" s="39"/>
      <c r="Y36" s="39">
        <f t="shared" si="15"/>
        <v>0</v>
      </c>
      <c r="Z36" s="39">
        <f t="shared" si="16"/>
        <v>0</v>
      </c>
      <c r="AA36" s="39">
        <f t="shared" si="17"/>
        <v>0</v>
      </c>
      <c r="AB36" s="56"/>
      <c r="AC36" s="42"/>
      <c r="AD36" s="42"/>
      <c r="AE36" s="16" t="s">
        <v>4</v>
      </c>
      <c r="AF36" s="17"/>
      <c r="AG36" s="16"/>
      <c r="AH36" s="18"/>
      <c r="AI36" s="19">
        <f t="shared" si="18"/>
        <v>0</v>
      </c>
      <c r="AJ36" s="20"/>
      <c r="AK36" s="20">
        <f t="shared" si="98"/>
        <v>0</v>
      </c>
      <c r="AL36" s="20">
        <f t="shared" si="99"/>
        <v>0</v>
      </c>
      <c r="AM36" s="20">
        <f t="shared" si="19"/>
        <v>0</v>
      </c>
      <c r="AN36" s="21"/>
      <c r="AO36" s="23"/>
      <c r="AP36" s="23"/>
      <c r="AQ36" s="35" t="s">
        <v>4</v>
      </c>
      <c r="AR36" s="36"/>
      <c r="AS36" s="35"/>
      <c r="AT36" s="37"/>
      <c r="AU36" s="38">
        <f t="shared" si="96"/>
        <v>0</v>
      </c>
      <c r="AV36" s="39"/>
      <c r="AW36" s="39">
        <f t="shared" si="100"/>
        <v>0</v>
      </c>
      <c r="AX36" s="39">
        <f t="shared" si="101"/>
        <v>0</v>
      </c>
      <c r="AY36" s="39">
        <f t="shared" si="102"/>
        <v>0</v>
      </c>
      <c r="AZ36" s="40"/>
      <c r="BA36" s="42"/>
      <c r="BB36" s="42"/>
      <c r="BC36" s="16"/>
      <c r="BD36" s="17"/>
      <c r="BE36" s="16"/>
      <c r="BF36" s="18"/>
      <c r="BG36" s="20">
        <f t="shared" si="21"/>
        <v>0</v>
      </c>
      <c r="BH36" s="20"/>
      <c r="BI36" s="20">
        <f t="shared" si="22"/>
        <v>0</v>
      </c>
      <c r="BJ36" s="20">
        <f t="shared" si="23"/>
        <v>0</v>
      </c>
      <c r="BK36" s="20">
        <f t="shared" si="24"/>
        <v>0</v>
      </c>
      <c r="BL36" s="21"/>
      <c r="BM36" s="23"/>
      <c r="BN36" s="23"/>
      <c r="BO36" s="35" t="s">
        <v>4</v>
      </c>
      <c r="BP36" s="36"/>
      <c r="BQ36" s="35"/>
      <c r="BR36" s="37"/>
      <c r="BS36" s="38">
        <f t="shared" si="25"/>
        <v>0</v>
      </c>
      <c r="BT36" s="39"/>
      <c r="BU36" s="39">
        <f t="shared" si="26"/>
        <v>0</v>
      </c>
      <c r="BV36" s="39">
        <f t="shared" si="27"/>
        <v>0</v>
      </c>
      <c r="BW36" s="39">
        <f t="shared" si="28"/>
        <v>0</v>
      </c>
      <c r="BX36" s="40"/>
      <c r="BY36" s="42"/>
      <c r="BZ36" s="42"/>
      <c r="CA36" s="16" t="s">
        <v>4</v>
      </c>
      <c r="CB36" s="17"/>
      <c r="CC36" s="16"/>
      <c r="CD36" s="18"/>
      <c r="CE36" s="19">
        <f t="shared" si="29"/>
        <v>0</v>
      </c>
      <c r="CF36" s="20"/>
      <c r="CG36" s="20">
        <f t="shared" si="30"/>
        <v>0</v>
      </c>
      <c r="CH36" s="20">
        <f t="shared" si="31"/>
        <v>0</v>
      </c>
      <c r="CI36" s="20">
        <f t="shared" si="32"/>
        <v>0</v>
      </c>
      <c r="CJ36" s="21"/>
      <c r="CK36" s="23"/>
      <c r="CL36" s="23"/>
      <c r="CM36" s="35"/>
      <c r="CN36" s="36"/>
      <c r="CO36" s="35"/>
      <c r="CP36" s="37"/>
      <c r="CQ36" s="38">
        <f t="shared" si="33"/>
        <v>0</v>
      </c>
      <c r="CR36" s="39"/>
      <c r="CS36" s="39">
        <f t="shared" si="34"/>
        <v>0</v>
      </c>
      <c r="CT36" s="39">
        <f t="shared" si="35"/>
        <v>0</v>
      </c>
      <c r="CU36" s="39">
        <f t="shared" si="36"/>
        <v>0</v>
      </c>
      <c r="CV36" s="40"/>
      <c r="CW36" s="42"/>
      <c r="CX36" s="42"/>
      <c r="CY36" s="16" t="s">
        <v>4</v>
      </c>
      <c r="CZ36" s="17"/>
      <c r="DA36" s="16"/>
      <c r="DB36" s="18"/>
      <c r="DC36" s="19">
        <f t="shared" si="37"/>
        <v>0</v>
      </c>
      <c r="DD36" s="20"/>
      <c r="DE36" s="20">
        <f t="shared" si="38"/>
        <v>0</v>
      </c>
      <c r="DF36" s="20">
        <f t="shared" si="39"/>
        <v>0</v>
      </c>
      <c r="DG36" s="20">
        <f t="shared" si="40"/>
        <v>0</v>
      </c>
      <c r="DH36" s="21"/>
      <c r="DI36" s="23"/>
      <c r="DJ36" s="23"/>
      <c r="DK36" s="35" t="s">
        <v>4</v>
      </c>
      <c r="DL36" s="36"/>
      <c r="DM36" s="35"/>
      <c r="DN36" s="37"/>
      <c r="DO36" s="38">
        <f t="shared" si="41"/>
        <v>0</v>
      </c>
      <c r="DP36" s="39"/>
      <c r="DQ36" s="39">
        <f t="shared" si="42"/>
        <v>0</v>
      </c>
      <c r="DR36" s="39">
        <f t="shared" si="43"/>
        <v>0</v>
      </c>
      <c r="DS36" s="39">
        <f t="shared" si="44"/>
        <v>0</v>
      </c>
      <c r="DT36" s="40"/>
      <c r="DU36" s="42"/>
      <c r="DV36" s="42"/>
      <c r="DW36" s="16" t="s">
        <v>4</v>
      </c>
      <c r="DX36" s="17"/>
      <c r="DY36" s="16"/>
      <c r="DZ36" s="18"/>
      <c r="EA36" s="19">
        <f t="shared" si="45"/>
        <v>0</v>
      </c>
      <c r="EB36" s="20"/>
      <c r="EC36" s="20">
        <f t="shared" si="46"/>
        <v>0</v>
      </c>
      <c r="ED36" s="20">
        <f t="shared" si="47"/>
        <v>0</v>
      </c>
      <c r="EE36" s="20">
        <f t="shared" si="48"/>
        <v>0</v>
      </c>
      <c r="EF36" s="21"/>
      <c r="EG36" s="23"/>
      <c r="EH36" s="23"/>
      <c r="EI36" s="35" t="s">
        <v>4</v>
      </c>
      <c r="EJ36" s="36"/>
      <c r="EK36" s="35"/>
      <c r="EL36" s="37"/>
      <c r="EM36" s="38">
        <f t="shared" si="49"/>
        <v>0</v>
      </c>
      <c r="EN36" s="39"/>
      <c r="EO36" s="39">
        <f t="shared" si="103"/>
        <v>0</v>
      </c>
      <c r="EP36" s="39">
        <f t="shared" si="104"/>
        <v>0</v>
      </c>
      <c r="EQ36" s="39">
        <f t="shared" si="50"/>
        <v>0</v>
      </c>
      <c r="ER36" s="40"/>
      <c r="ES36" s="42"/>
      <c r="ET36" s="42"/>
      <c r="EU36" s="16" t="s">
        <v>4</v>
      </c>
      <c r="EV36" s="17"/>
      <c r="EW36" s="16"/>
      <c r="EX36" s="18"/>
      <c r="EY36" s="19">
        <f t="shared" si="51"/>
        <v>0</v>
      </c>
      <c r="EZ36" s="20"/>
      <c r="FA36" s="20">
        <f t="shared" si="52"/>
        <v>0</v>
      </c>
      <c r="FB36" s="20">
        <f t="shared" si="53"/>
        <v>0</v>
      </c>
      <c r="FC36" s="20">
        <f t="shared" si="54"/>
        <v>0</v>
      </c>
      <c r="FD36" s="21"/>
      <c r="FE36" s="23"/>
      <c r="FF36" s="23"/>
      <c r="FG36" s="35" t="s">
        <v>4</v>
      </c>
      <c r="FH36" s="36"/>
      <c r="FI36" s="35"/>
      <c r="FJ36" s="37"/>
      <c r="FK36" s="38">
        <f t="shared" si="55"/>
        <v>0</v>
      </c>
      <c r="FL36" s="39"/>
      <c r="FM36" s="39">
        <f t="shared" si="105"/>
        <v>0</v>
      </c>
      <c r="FN36" s="39">
        <f t="shared" si="56"/>
        <v>0</v>
      </c>
      <c r="FO36" s="39">
        <f t="shared" si="57"/>
        <v>0</v>
      </c>
      <c r="FP36" s="40"/>
      <c r="FQ36" s="42"/>
      <c r="FR36" s="42"/>
      <c r="FS36" s="16" t="s">
        <v>4</v>
      </c>
      <c r="FT36" s="17"/>
      <c r="FU36" s="16"/>
      <c r="FV36" s="18"/>
      <c r="FW36" s="19">
        <f t="shared" si="58"/>
        <v>0</v>
      </c>
      <c r="FX36" s="20"/>
      <c r="FY36" s="20">
        <f t="shared" si="59"/>
        <v>0</v>
      </c>
      <c r="FZ36" s="20">
        <f t="shared" si="60"/>
        <v>0</v>
      </c>
      <c r="GA36" s="20">
        <f t="shared" si="61"/>
        <v>0</v>
      </c>
      <c r="GB36" s="21"/>
      <c r="GC36" s="23"/>
      <c r="GD36" s="23"/>
      <c r="GE36" s="35" t="s">
        <v>4</v>
      </c>
      <c r="GF36" s="36"/>
      <c r="GG36" s="35"/>
      <c r="GH36" s="37"/>
      <c r="GI36" s="38">
        <f t="shared" si="62"/>
        <v>0</v>
      </c>
      <c r="GJ36" s="39"/>
      <c r="GK36" s="39">
        <f t="shared" si="64"/>
        <v>0</v>
      </c>
      <c r="GL36" s="39">
        <f t="shared" si="65"/>
        <v>0</v>
      </c>
      <c r="GM36" s="39">
        <f t="shared" si="66"/>
        <v>0</v>
      </c>
      <c r="GN36" s="40"/>
      <c r="GO36" s="42"/>
      <c r="GP36" s="42"/>
      <c r="GQ36" s="16" t="s">
        <v>4</v>
      </c>
      <c r="GR36" s="17">
        <v>1</v>
      </c>
      <c r="GS36" s="16" t="s">
        <v>207</v>
      </c>
      <c r="GT36" s="18">
        <v>44592.049999999996</v>
      </c>
      <c r="GU36" s="19">
        <f t="shared" si="67"/>
        <v>8472.4894999999997</v>
      </c>
      <c r="GV36" s="20">
        <f t="shared" si="80"/>
        <v>53064.539499999999</v>
      </c>
      <c r="GW36" s="20">
        <f t="shared" si="68"/>
        <v>318387.23699999996</v>
      </c>
      <c r="GX36" s="20">
        <f t="shared" si="106"/>
        <v>0</v>
      </c>
      <c r="GY36" s="20">
        <f t="shared" si="107"/>
        <v>318387.23699999996</v>
      </c>
      <c r="GZ36" s="21"/>
      <c r="HA36" s="23"/>
      <c r="HB36" s="23" t="s">
        <v>211</v>
      </c>
      <c r="HC36" s="35" t="s">
        <v>4</v>
      </c>
      <c r="HD36" s="36"/>
      <c r="HE36" s="35"/>
      <c r="HF36" s="37"/>
      <c r="HG36" s="38">
        <f t="shared" si="69"/>
        <v>0</v>
      </c>
      <c r="HH36" s="39"/>
      <c r="HI36" s="39">
        <f t="shared" si="70"/>
        <v>0</v>
      </c>
      <c r="HJ36" s="39">
        <f t="shared" si="71"/>
        <v>0</v>
      </c>
      <c r="HK36" s="39">
        <f t="shared" si="72"/>
        <v>0</v>
      </c>
      <c r="HL36" s="40"/>
      <c r="HM36" s="42"/>
      <c r="HN36" s="42"/>
      <c r="HO36" s="26">
        <f t="shared" si="83"/>
        <v>53064.539499999999</v>
      </c>
      <c r="HP36" s="26" t="str">
        <f t="shared" si="84"/>
        <v xml:space="preserve">17. IMCOLMEDICA S.A </v>
      </c>
      <c r="HQ36" s="86">
        <f t="shared" si="75"/>
        <v>318387.23699999996</v>
      </c>
    </row>
    <row r="37" spans="1:225" ht="28.5" customHeight="1" x14ac:dyDescent="0.25">
      <c r="A37" s="27">
        <v>35</v>
      </c>
      <c r="B37" s="27">
        <v>42131708</v>
      </c>
      <c r="C37" s="28">
        <v>191001023112</v>
      </c>
      <c r="D37" s="29" t="s">
        <v>51</v>
      </c>
      <c r="E37" s="31">
        <v>9</v>
      </c>
      <c r="F37" s="31">
        <v>0</v>
      </c>
      <c r="G37" s="59" t="s">
        <v>4</v>
      </c>
      <c r="H37" s="17"/>
      <c r="I37" s="16"/>
      <c r="J37" s="18"/>
      <c r="K37" s="19">
        <f t="shared" si="10"/>
        <v>0</v>
      </c>
      <c r="L37" s="20"/>
      <c r="M37" s="20">
        <f t="shared" si="11"/>
        <v>0</v>
      </c>
      <c r="N37" s="20">
        <f t="shared" si="12"/>
        <v>0</v>
      </c>
      <c r="O37" s="20">
        <f t="shared" si="13"/>
        <v>0</v>
      </c>
      <c r="P37" s="21"/>
      <c r="Q37" s="23"/>
      <c r="R37" s="23"/>
      <c r="S37" s="44" t="s">
        <v>4</v>
      </c>
      <c r="T37" s="36" t="s">
        <v>4</v>
      </c>
      <c r="U37" s="35" t="s">
        <v>110</v>
      </c>
      <c r="V37" s="37">
        <v>103200</v>
      </c>
      <c r="W37" s="39">
        <f t="shared" si="14"/>
        <v>19608</v>
      </c>
      <c r="X37" s="39">
        <f t="shared" si="78"/>
        <v>122808</v>
      </c>
      <c r="Y37" s="39">
        <f t="shared" si="15"/>
        <v>1105272</v>
      </c>
      <c r="Z37" s="39">
        <f t="shared" si="16"/>
        <v>0</v>
      </c>
      <c r="AA37" s="39">
        <f t="shared" si="17"/>
        <v>1105272</v>
      </c>
      <c r="AB37" s="56">
        <v>3</v>
      </c>
      <c r="AC37" s="42"/>
      <c r="AD37" s="42" t="s">
        <v>113</v>
      </c>
      <c r="AE37" s="16" t="s">
        <v>4</v>
      </c>
      <c r="AF37" s="17"/>
      <c r="AG37" s="16"/>
      <c r="AH37" s="18"/>
      <c r="AI37" s="19">
        <f t="shared" si="18"/>
        <v>0</v>
      </c>
      <c r="AJ37" s="20"/>
      <c r="AK37" s="20">
        <f t="shared" si="98"/>
        <v>0</v>
      </c>
      <c r="AL37" s="20">
        <f t="shared" si="99"/>
        <v>0</v>
      </c>
      <c r="AM37" s="20">
        <f t="shared" si="19"/>
        <v>0</v>
      </c>
      <c r="AN37" s="21"/>
      <c r="AO37" s="23"/>
      <c r="AP37" s="23"/>
      <c r="AQ37" s="35" t="s">
        <v>4</v>
      </c>
      <c r="AR37" s="36"/>
      <c r="AS37" s="35"/>
      <c r="AT37" s="37"/>
      <c r="AU37" s="38">
        <f t="shared" si="96"/>
        <v>0</v>
      </c>
      <c r="AV37" s="39"/>
      <c r="AW37" s="39">
        <f t="shared" si="100"/>
        <v>0</v>
      </c>
      <c r="AX37" s="39">
        <f t="shared" si="101"/>
        <v>0</v>
      </c>
      <c r="AY37" s="39">
        <f t="shared" si="102"/>
        <v>0</v>
      </c>
      <c r="AZ37" s="40"/>
      <c r="BA37" s="42"/>
      <c r="BB37" s="42"/>
      <c r="BC37" s="16"/>
      <c r="BD37" s="17"/>
      <c r="BE37" s="16"/>
      <c r="BF37" s="18"/>
      <c r="BG37" s="20">
        <f t="shared" si="21"/>
        <v>0</v>
      </c>
      <c r="BH37" s="20"/>
      <c r="BI37" s="20">
        <f t="shared" si="22"/>
        <v>0</v>
      </c>
      <c r="BJ37" s="20">
        <f t="shared" si="23"/>
        <v>0</v>
      </c>
      <c r="BK37" s="20">
        <f t="shared" si="24"/>
        <v>0</v>
      </c>
      <c r="BL37" s="21"/>
      <c r="BM37" s="23"/>
      <c r="BN37" s="23"/>
      <c r="BO37" s="35" t="s">
        <v>4</v>
      </c>
      <c r="BP37" s="36"/>
      <c r="BQ37" s="35"/>
      <c r="BR37" s="37"/>
      <c r="BS37" s="38">
        <f t="shared" si="25"/>
        <v>0</v>
      </c>
      <c r="BT37" s="39"/>
      <c r="BU37" s="39">
        <f t="shared" si="26"/>
        <v>0</v>
      </c>
      <c r="BV37" s="39">
        <f t="shared" si="27"/>
        <v>0</v>
      </c>
      <c r="BW37" s="39">
        <f t="shared" si="28"/>
        <v>0</v>
      </c>
      <c r="BX37" s="40"/>
      <c r="BY37" s="42"/>
      <c r="BZ37" s="42"/>
      <c r="CA37" s="16" t="s">
        <v>4</v>
      </c>
      <c r="CB37" s="17"/>
      <c r="CC37" s="16"/>
      <c r="CD37" s="18"/>
      <c r="CE37" s="19">
        <f t="shared" si="29"/>
        <v>0</v>
      </c>
      <c r="CF37" s="20"/>
      <c r="CG37" s="20">
        <f t="shared" si="30"/>
        <v>0</v>
      </c>
      <c r="CH37" s="20">
        <f t="shared" si="31"/>
        <v>0</v>
      </c>
      <c r="CI37" s="20">
        <f t="shared" si="32"/>
        <v>0</v>
      </c>
      <c r="CJ37" s="21"/>
      <c r="CK37" s="23"/>
      <c r="CL37" s="23"/>
      <c r="CM37" s="35"/>
      <c r="CN37" s="36"/>
      <c r="CO37" s="35"/>
      <c r="CP37" s="37"/>
      <c r="CQ37" s="38">
        <f t="shared" si="33"/>
        <v>0</v>
      </c>
      <c r="CR37" s="39"/>
      <c r="CS37" s="39">
        <f t="shared" si="34"/>
        <v>0</v>
      </c>
      <c r="CT37" s="39">
        <f t="shared" si="35"/>
        <v>0</v>
      </c>
      <c r="CU37" s="39">
        <f t="shared" si="36"/>
        <v>0</v>
      </c>
      <c r="CV37" s="40"/>
      <c r="CW37" s="42"/>
      <c r="CX37" s="42"/>
      <c r="CY37" s="16" t="s">
        <v>4</v>
      </c>
      <c r="CZ37" s="17"/>
      <c r="DA37" s="16"/>
      <c r="DB37" s="18"/>
      <c r="DC37" s="19">
        <f t="shared" si="37"/>
        <v>0</v>
      </c>
      <c r="DD37" s="20"/>
      <c r="DE37" s="20">
        <f t="shared" si="38"/>
        <v>0</v>
      </c>
      <c r="DF37" s="20">
        <f t="shared" si="39"/>
        <v>0</v>
      </c>
      <c r="DG37" s="20">
        <f t="shared" si="40"/>
        <v>0</v>
      </c>
      <c r="DH37" s="21"/>
      <c r="DI37" s="23"/>
      <c r="DJ37" s="23"/>
      <c r="DK37" s="35" t="s">
        <v>4</v>
      </c>
      <c r="DL37" s="36" t="s">
        <v>4</v>
      </c>
      <c r="DM37" s="35" t="s">
        <v>182</v>
      </c>
      <c r="DN37" s="37">
        <v>58750</v>
      </c>
      <c r="DO37" s="38">
        <f t="shared" si="41"/>
        <v>11162.5</v>
      </c>
      <c r="DP37" s="39">
        <f t="shared" si="76"/>
        <v>69912.5</v>
      </c>
      <c r="DQ37" s="39">
        <f t="shared" si="42"/>
        <v>629212.5</v>
      </c>
      <c r="DR37" s="39">
        <f t="shared" si="43"/>
        <v>0</v>
      </c>
      <c r="DS37" s="39">
        <f t="shared" si="44"/>
        <v>629212.5</v>
      </c>
      <c r="DT37" s="40"/>
      <c r="DU37" s="42"/>
      <c r="DV37" s="42" t="s">
        <v>173</v>
      </c>
      <c r="DW37" s="16" t="s">
        <v>4</v>
      </c>
      <c r="DX37" s="17"/>
      <c r="DY37" s="16"/>
      <c r="DZ37" s="18"/>
      <c r="EA37" s="19">
        <f t="shared" si="45"/>
        <v>0</v>
      </c>
      <c r="EB37" s="20"/>
      <c r="EC37" s="20">
        <f t="shared" si="46"/>
        <v>0</v>
      </c>
      <c r="ED37" s="20">
        <f t="shared" si="47"/>
        <v>0</v>
      </c>
      <c r="EE37" s="20">
        <f t="shared" si="48"/>
        <v>0</v>
      </c>
      <c r="EF37" s="21"/>
      <c r="EG37" s="23"/>
      <c r="EH37" s="23"/>
      <c r="EI37" s="35" t="s">
        <v>4</v>
      </c>
      <c r="EJ37" s="36"/>
      <c r="EK37" s="35"/>
      <c r="EL37" s="37"/>
      <c r="EM37" s="38">
        <f t="shared" si="49"/>
        <v>0</v>
      </c>
      <c r="EN37" s="39"/>
      <c r="EO37" s="39">
        <f t="shared" si="103"/>
        <v>0</v>
      </c>
      <c r="EP37" s="39">
        <f t="shared" si="104"/>
        <v>0</v>
      </c>
      <c r="EQ37" s="39">
        <f t="shared" si="50"/>
        <v>0</v>
      </c>
      <c r="ER37" s="40"/>
      <c r="ES37" s="42"/>
      <c r="ET37" s="42"/>
      <c r="EU37" s="16" t="s">
        <v>4</v>
      </c>
      <c r="EV37" s="17" t="s">
        <v>191</v>
      </c>
      <c r="EW37" s="16" t="s">
        <v>192</v>
      </c>
      <c r="EX37" s="18">
        <v>57300</v>
      </c>
      <c r="EY37" s="19">
        <f t="shared" si="51"/>
        <v>10887</v>
      </c>
      <c r="EZ37" s="20">
        <f t="shared" ref="EZ37:EZ42" si="108">+EY37+EX37</f>
        <v>68187</v>
      </c>
      <c r="FA37" s="20">
        <f t="shared" si="52"/>
        <v>613683</v>
      </c>
      <c r="FB37" s="20">
        <f t="shared" si="53"/>
        <v>0</v>
      </c>
      <c r="FC37" s="20">
        <f t="shared" si="54"/>
        <v>613683</v>
      </c>
      <c r="FD37" s="21">
        <v>3</v>
      </c>
      <c r="FE37" s="23"/>
      <c r="FF37" s="23" t="s">
        <v>193</v>
      </c>
      <c r="FG37" s="35" t="s">
        <v>4</v>
      </c>
      <c r="FH37" s="36" t="s">
        <v>195</v>
      </c>
      <c r="FI37" s="35" t="s">
        <v>196</v>
      </c>
      <c r="FJ37" s="37">
        <v>610000</v>
      </c>
      <c r="FK37" s="38">
        <f t="shared" si="55"/>
        <v>115900</v>
      </c>
      <c r="FL37" s="39">
        <f t="shared" ref="FL37:FL42" si="109">+FK37+FJ37</f>
        <v>725900</v>
      </c>
      <c r="FM37" s="39">
        <f t="shared" si="105"/>
        <v>6533100</v>
      </c>
      <c r="FN37" s="39">
        <f t="shared" si="56"/>
        <v>0</v>
      </c>
      <c r="FO37" s="39">
        <f t="shared" si="57"/>
        <v>6533100</v>
      </c>
      <c r="FP37" s="40">
        <v>5</v>
      </c>
      <c r="FQ37" s="42">
        <v>2</v>
      </c>
      <c r="FR37" s="42" t="s">
        <v>194</v>
      </c>
      <c r="FS37" s="16" t="s">
        <v>4</v>
      </c>
      <c r="FT37" s="17"/>
      <c r="FU37" s="16"/>
      <c r="FV37" s="18"/>
      <c r="FW37" s="19">
        <f t="shared" si="58"/>
        <v>0</v>
      </c>
      <c r="FX37" s="20"/>
      <c r="FY37" s="20">
        <f t="shared" si="59"/>
        <v>0</v>
      </c>
      <c r="FZ37" s="20">
        <f t="shared" si="60"/>
        <v>0</v>
      </c>
      <c r="GA37" s="20">
        <f t="shared" si="61"/>
        <v>0</v>
      </c>
      <c r="GB37" s="21"/>
      <c r="GC37" s="23"/>
      <c r="GD37" s="23"/>
      <c r="GE37" s="35" t="s">
        <v>4</v>
      </c>
      <c r="GF37" s="36"/>
      <c r="GG37" s="35"/>
      <c r="GH37" s="37"/>
      <c r="GI37" s="38">
        <f t="shared" si="62"/>
        <v>0</v>
      </c>
      <c r="GJ37" s="39"/>
      <c r="GK37" s="39">
        <f t="shared" si="64"/>
        <v>0</v>
      </c>
      <c r="GL37" s="39">
        <f t="shared" si="65"/>
        <v>0</v>
      </c>
      <c r="GM37" s="39">
        <f t="shared" si="66"/>
        <v>0</v>
      </c>
      <c r="GN37" s="40"/>
      <c r="GO37" s="42"/>
      <c r="GP37" s="42"/>
      <c r="GQ37" s="16" t="s">
        <v>4</v>
      </c>
      <c r="GR37" s="17">
        <v>1</v>
      </c>
      <c r="GS37" s="16" t="s">
        <v>207</v>
      </c>
      <c r="GT37" s="18">
        <v>49676.45</v>
      </c>
      <c r="GU37" s="19">
        <f t="shared" si="67"/>
        <v>9438.5254999999997</v>
      </c>
      <c r="GV37" s="20">
        <f t="shared" si="80"/>
        <v>59114.9755</v>
      </c>
      <c r="GW37" s="20">
        <f t="shared" si="68"/>
        <v>532034.77949999995</v>
      </c>
      <c r="GX37" s="20">
        <f t="shared" si="106"/>
        <v>0</v>
      </c>
      <c r="GY37" s="20">
        <f t="shared" si="107"/>
        <v>532034.77949999995</v>
      </c>
      <c r="GZ37" s="21"/>
      <c r="HA37" s="23"/>
      <c r="HB37" s="23" t="s">
        <v>211</v>
      </c>
      <c r="HC37" s="35" t="s">
        <v>4</v>
      </c>
      <c r="HD37" s="36"/>
      <c r="HE37" s="35"/>
      <c r="HF37" s="37"/>
      <c r="HG37" s="38">
        <f t="shared" si="69"/>
        <v>0</v>
      </c>
      <c r="HH37" s="39"/>
      <c r="HI37" s="39">
        <f t="shared" si="70"/>
        <v>0</v>
      </c>
      <c r="HJ37" s="39">
        <f t="shared" si="71"/>
        <v>0</v>
      </c>
      <c r="HK37" s="39">
        <f t="shared" si="72"/>
        <v>0</v>
      </c>
      <c r="HL37" s="40"/>
      <c r="HM37" s="42"/>
      <c r="HN37" s="42"/>
      <c r="HO37" s="26">
        <f t="shared" si="83"/>
        <v>59114.9755</v>
      </c>
      <c r="HP37" s="26" t="str">
        <f t="shared" si="84"/>
        <v xml:space="preserve">17. IMCOLMEDICA S.A </v>
      </c>
      <c r="HQ37" s="86">
        <f t="shared" si="75"/>
        <v>532034.77949999995</v>
      </c>
    </row>
    <row r="38" spans="1:225" ht="28.5" customHeight="1" x14ac:dyDescent="0.25">
      <c r="A38" s="27">
        <v>36</v>
      </c>
      <c r="B38" s="27">
        <v>42131708</v>
      </c>
      <c r="C38" s="28">
        <v>191001023113</v>
      </c>
      <c r="D38" s="29" t="s">
        <v>52</v>
      </c>
      <c r="E38" s="31">
        <v>9</v>
      </c>
      <c r="F38" s="31">
        <v>0</v>
      </c>
      <c r="G38" s="59" t="s">
        <v>4</v>
      </c>
      <c r="H38" s="17"/>
      <c r="I38" s="16"/>
      <c r="J38" s="18"/>
      <c r="K38" s="19">
        <f t="shared" si="10"/>
        <v>0</v>
      </c>
      <c r="L38" s="20"/>
      <c r="M38" s="20">
        <f t="shared" si="11"/>
        <v>0</v>
      </c>
      <c r="N38" s="20">
        <f t="shared" si="12"/>
        <v>0</v>
      </c>
      <c r="O38" s="20">
        <f t="shared" si="13"/>
        <v>0</v>
      </c>
      <c r="P38" s="21"/>
      <c r="Q38" s="23"/>
      <c r="R38" s="23"/>
      <c r="S38" s="44" t="s">
        <v>4</v>
      </c>
      <c r="T38" s="36" t="s">
        <v>4</v>
      </c>
      <c r="U38" s="35" t="s">
        <v>110</v>
      </c>
      <c r="V38" s="37">
        <v>103200</v>
      </c>
      <c r="W38" s="39">
        <f t="shared" si="14"/>
        <v>19608</v>
      </c>
      <c r="X38" s="39">
        <f t="shared" si="78"/>
        <v>122808</v>
      </c>
      <c r="Y38" s="39">
        <f t="shared" si="15"/>
        <v>1105272</v>
      </c>
      <c r="Z38" s="39">
        <f t="shared" si="16"/>
        <v>0</v>
      </c>
      <c r="AA38" s="39">
        <f t="shared" si="17"/>
        <v>1105272</v>
      </c>
      <c r="AB38" s="56">
        <v>3</v>
      </c>
      <c r="AC38" s="42"/>
      <c r="AD38" s="42" t="s">
        <v>113</v>
      </c>
      <c r="AE38" s="16" t="s">
        <v>4</v>
      </c>
      <c r="AF38" s="17"/>
      <c r="AG38" s="16"/>
      <c r="AH38" s="18"/>
      <c r="AI38" s="19">
        <f t="shared" si="18"/>
        <v>0</v>
      </c>
      <c r="AJ38" s="20"/>
      <c r="AK38" s="20">
        <f t="shared" si="98"/>
        <v>0</v>
      </c>
      <c r="AL38" s="20">
        <f t="shared" si="99"/>
        <v>0</v>
      </c>
      <c r="AM38" s="20">
        <f t="shared" si="19"/>
        <v>0</v>
      </c>
      <c r="AN38" s="21"/>
      <c r="AO38" s="23"/>
      <c r="AP38" s="23"/>
      <c r="AQ38" s="35" t="s">
        <v>4</v>
      </c>
      <c r="AR38" s="36"/>
      <c r="AS38" s="35"/>
      <c r="AT38" s="37"/>
      <c r="AU38" s="38">
        <f t="shared" si="96"/>
        <v>0</v>
      </c>
      <c r="AV38" s="39"/>
      <c r="AW38" s="39">
        <f t="shared" si="100"/>
        <v>0</v>
      </c>
      <c r="AX38" s="39">
        <f t="shared" si="101"/>
        <v>0</v>
      </c>
      <c r="AY38" s="39">
        <f t="shared" si="102"/>
        <v>0</v>
      </c>
      <c r="AZ38" s="40"/>
      <c r="BA38" s="42"/>
      <c r="BB38" s="42"/>
      <c r="BC38" s="16"/>
      <c r="BD38" s="17"/>
      <c r="BE38" s="16"/>
      <c r="BF38" s="18"/>
      <c r="BG38" s="20">
        <f t="shared" si="21"/>
        <v>0</v>
      </c>
      <c r="BH38" s="20"/>
      <c r="BI38" s="20">
        <f t="shared" si="22"/>
        <v>0</v>
      </c>
      <c r="BJ38" s="20">
        <f t="shared" si="23"/>
        <v>0</v>
      </c>
      <c r="BK38" s="20">
        <f t="shared" si="24"/>
        <v>0</v>
      </c>
      <c r="BL38" s="21"/>
      <c r="BM38" s="23"/>
      <c r="BN38" s="23"/>
      <c r="BO38" s="35" t="s">
        <v>4</v>
      </c>
      <c r="BP38" s="36"/>
      <c r="BQ38" s="35"/>
      <c r="BR38" s="37"/>
      <c r="BS38" s="38">
        <f t="shared" si="25"/>
        <v>0</v>
      </c>
      <c r="BT38" s="39"/>
      <c r="BU38" s="39">
        <f t="shared" si="26"/>
        <v>0</v>
      </c>
      <c r="BV38" s="39">
        <f t="shared" si="27"/>
        <v>0</v>
      </c>
      <c r="BW38" s="39">
        <f t="shared" si="28"/>
        <v>0</v>
      </c>
      <c r="BX38" s="40"/>
      <c r="BY38" s="42"/>
      <c r="BZ38" s="42"/>
      <c r="CA38" s="16" t="s">
        <v>4</v>
      </c>
      <c r="CB38" s="17"/>
      <c r="CC38" s="16"/>
      <c r="CD38" s="18"/>
      <c r="CE38" s="19">
        <f t="shared" si="29"/>
        <v>0</v>
      </c>
      <c r="CF38" s="20"/>
      <c r="CG38" s="20">
        <f t="shared" si="30"/>
        <v>0</v>
      </c>
      <c r="CH38" s="20">
        <f t="shared" si="31"/>
        <v>0</v>
      </c>
      <c r="CI38" s="20">
        <f t="shared" si="32"/>
        <v>0</v>
      </c>
      <c r="CJ38" s="21"/>
      <c r="CK38" s="23"/>
      <c r="CL38" s="23"/>
      <c r="CM38" s="35"/>
      <c r="CN38" s="36"/>
      <c r="CO38" s="35"/>
      <c r="CP38" s="37"/>
      <c r="CQ38" s="38">
        <f t="shared" si="33"/>
        <v>0</v>
      </c>
      <c r="CR38" s="39"/>
      <c r="CS38" s="39">
        <f t="shared" si="34"/>
        <v>0</v>
      </c>
      <c r="CT38" s="39">
        <f t="shared" si="35"/>
        <v>0</v>
      </c>
      <c r="CU38" s="39">
        <f t="shared" si="36"/>
        <v>0</v>
      </c>
      <c r="CV38" s="40"/>
      <c r="CW38" s="42"/>
      <c r="CX38" s="42"/>
      <c r="CY38" s="16" t="s">
        <v>4</v>
      </c>
      <c r="CZ38" s="17"/>
      <c r="DA38" s="16"/>
      <c r="DB38" s="18"/>
      <c r="DC38" s="19">
        <f t="shared" si="37"/>
        <v>0</v>
      </c>
      <c r="DD38" s="20"/>
      <c r="DE38" s="20">
        <f t="shared" si="38"/>
        <v>0</v>
      </c>
      <c r="DF38" s="20">
        <f t="shared" si="39"/>
        <v>0</v>
      </c>
      <c r="DG38" s="20">
        <f t="shared" si="40"/>
        <v>0</v>
      </c>
      <c r="DH38" s="21"/>
      <c r="DI38" s="23"/>
      <c r="DJ38" s="23"/>
      <c r="DK38" s="35" t="s">
        <v>4</v>
      </c>
      <c r="DL38" s="36" t="s">
        <v>4</v>
      </c>
      <c r="DM38" s="35" t="s">
        <v>182</v>
      </c>
      <c r="DN38" s="37">
        <v>58750</v>
      </c>
      <c r="DO38" s="38">
        <f t="shared" si="41"/>
        <v>11162.5</v>
      </c>
      <c r="DP38" s="39">
        <f t="shared" si="76"/>
        <v>69912.5</v>
      </c>
      <c r="DQ38" s="39">
        <f t="shared" si="42"/>
        <v>629212.5</v>
      </c>
      <c r="DR38" s="39">
        <f t="shared" si="43"/>
        <v>0</v>
      </c>
      <c r="DS38" s="39">
        <f t="shared" si="44"/>
        <v>629212.5</v>
      </c>
      <c r="DT38" s="40"/>
      <c r="DU38" s="42"/>
      <c r="DV38" s="42" t="s">
        <v>173</v>
      </c>
      <c r="DW38" s="16" t="s">
        <v>4</v>
      </c>
      <c r="DX38" s="17"/>
      <c r="DY38" s="16"/>
      <c r="DZ38" s="18"/>
      <c r="EA38" s="19">
        <f t="shared" si="45"/>
        <v>0</v>
      </c>
      <c r="EB38" s="20"/>
      <c r="EC38" s="20">
        <f t="shared" si="46"/>
        <v>0</v>
      </c>
      <c r="ED38" s="20">
        <f t="shared" si="47"/>
        <v>0</v>
      </c>
      <c r="EE38" s="20">
        <f t="shared" si="48"/>
        <v>0</v>
      </c>
      <c r="EF38" s="21"/>
      <c r="EG38" s="23"/>
      <c r="EH38" s="23"/>
      <c r="EI38" s="35" t="s">
        <v>4</v>
      </c>
      <c r="EJ38" s="36"/>
      <c r="EK38" s="35"/>
      <c r="EL38" s="37"/>
      <c r="EM38" s="38">
        <f t="shared" si="49"/>
        <v>0</v>
      </c>
      <c r="EN38" s="39"/>
      <c r="EO38" s="39">
        <f t="shared" si="103"/>
        <v>0</v>
      </c>
      <c r="EP38" s="39">
        <f t="shared" si="104"/>
        <v>0</v>
      </c>
      <c r="EQ38" s="39">
        <f t="shared" si="50"/>
        <v>0</v>
      </c>
      <c r="ER38" s="40"/>
      <c r="ES38" s="42"/>
      <c r="ET38" s="42"/>
      <c r="EU38" s="16" t="s">
        <v>4</v>
      </c>
      <c r="EV38" s="17" t="s">
        <v>191</v>
      </c>
      <c r="EW38" s="16" t="s">
        <v>192</v>
      </c>
      <c r="EX38" s="18">
        <v>57300</v>
      </c>
      <c r="EY38" s="19">
        <f t="shared" si="51"/>
        <v>10887</v>
      </c>
      <c r="EZ38" s="20">
        <f t="shared" si="108"/>
        <v>68187</v>
      </c>
      <c r="FA38" s="20">
        <f t="shared" si="52"/>
        <v>613683</v>
      </c>
      <c r="FB38" s="20">
        <f t="shared" si="53"/>
        <v>0</v>
      </c>
      <c r="FC38" s="20">
        <f t="shared" si="54"/>
        <v>613683</v>
      </c>
      <c r="FD38" s="21">
        <v>3</v>
      </c>
      <c r="FE38" s="23"/>
      <c r="FF38" s="23" t="s">
        <v>193</v>
      </c>
      <c r="FG38" s="35" t="s">
        <v>4</v>
      </c>
      <c r="FH38" s="36" t="s">
        <v>195</v>
      </c>
      <c r="FI38" s="35" t="s">
        <v>196</v>
      </c>
      <c r="FJ38" s="37">
        <v>610000</v>
      </c>
      <c r="FK38" s="38">
        <f t="shared" si="55"/>
        <v>115900</v>
      </c>
      <c r="FL38" s="39">
        <f t="shared" si="109"/>
        <v>725900</v>
      </c>
      <c r="FM38" s="39">
        <f t="shared" si="105"/>
        <v>6533100</v>
      </c>
      <c r="FN38" s="39">
        <f t="shared" si="56"/>
        <v>0</v>
      </c>
      <c r="FO38" s="39">
        <f t="shared" si="57"/>
        <v>6533100</v>
      </c>
      <c r="FP38" s="40">
        <v>5</v>
      </c>
      <c r="FQ38" s="42">
        <v>2</v>
      </c>
      <c r="FR38" s="42" t="s">
        <v>194</v>
      </c>
      <c r="FS38" s="16" t="s">
        <v>4</v>
      </c>
      <c r="FT38" s="17"/>
      <c r="FU38" s="16"/>
      <c r="FV38" s="18"/>
      <c r="FW38" s="19">
        <f t="shared" si="58"/>
        <v>0</v>
      </c>
      <c r="FX38" s="20"/>
      <c r="FY38" s="20">
        <f t="shared" si="59"/>
        <v>0</v>
      </c>
      <c r="FZ38" s="20">
        <f t="shared" si="60"/>
        <v>0</v>
      </c>
      <c r="GA38" s="20">
        <f t="shared" si="61"/>
        <v>0</v>
      </c>
      <c r="GB38" s="21"/>
      <c r="GC38" s="23"/>
      <c r="GD38" s="23"/>
      <c r="GE38" s="35" t="s">
        <v>4</v>
      </c>
      <c r="GF38" s="36"/>
      <c r="GG38" s="35"/>
      <c r="GH38" s="37"/>
      <c r="GI38" s="38">
        <f t="shared" si="62"/>
        <v>0</v>
      </c>
      <c r="GJ38" s="39"/>
      <c r="GK38" s="39">
        <f t="shared" si="64"/>
        <v>0</v>
      </c>
      <c r="GL38" s="39">
        <f t="shared" si="65"/>
        <v>0</v>
      </c>
      <c r="GM38" s="39">
        <f t="shared" si="66"/>
        <v>0</v>
      </c>
      <c r="GN38" s="40"/>
      <c r="GO38" s="42"/>
      <c r="GP38" s="42"/>
      <c r="GQ38" s="16" t="s">
        <v>4</v>
      </c>
      <c r="GR38" s="17">
        <v>1</v>
      </c>
      <c r="GS38" s="16" t="s">
        <v>207</v>
      </c>
      <c r="GT38" s="18">
        <v>49676.45</v>
      </c>
      <c r="GU38" s="19">
        <f t="shared" si="67"/>
        <v>9438.5254999999997</v>
      </c>
      <c r="GV38" s="20">
        <f t="shared" si="80"/>
        <v>59114.9755</v>
      </c>
      <c r="GW38" s="20">
        <f t="shared" si="68"/>
        <v>532034.77949999995</v>
      </c>
      <c r="GX38" s="20">
        <f t="shared" si="106"/>
        <v>0</v>
      </c>
      <c r="GY38" s="20">
        <f t="shared" si="107"/>
        <v>532034.77949999995</v>
      </c>
      <c r="GZ38" s="21"/>
      <c r="HA38" s="23"/>
      <c r="HB38" s="23" t="s">
        <v>211</v>
      </c>
      <c r="HC38" s="35" t="s">
        <v>4</v>
      </c>
      <c r="HD38" s="36"/>
      <c r="HE38" s="35"/>
      <c r="HF38" s="37"/>
      <c r="HG38" s="38">
        <f t="shared" si="69"/>
        <v>0</v>
      </c>
      <c r="HH38" s="39"/>
      <c r="HI38" s="39">
        <f t="shared" si="70"/>
        <v>0</v>
      </c>
      <c r="HJ38" s="39">
        <f t="shared" si="71"/>
        <v>0</v>
      </c>
      <c r="HK38" s="39">
        <f t="shared" si="72"/>
        <v>0</v>
      </c>
      <c r="HL38" s="40"/>
      <c r="HM38" s="42"/>
      <c r="HN38" s="42"/>
      <c r="HO38" s="26">
        <f t="shared" si="83"/>
        <v>59114.9755</v>
      </c>
      <c r="HP38" s="26" t="str">
        <f t="shared" si="84"/>
        <v xml:space="preserve">17. IMCOLMEDICA S.A </v>
      </c>
      <c r="HQ38" s="86">
        <f t="shared" si="75"/>
        <v>532034.77949999995</v>
      </c>
    </row>
    <row r="39" spans="1:225" ht="28.5" customHeight="1" x14ac:dyDescent="0.25">
      <c r="A39" s="27">
        <v>37</v>
      </c>
      <c r="B39" s="27">
        <v>42131708</v>
      </c>
      <c r="C39" s="28">
        <v>191001023114</v>
      </c>
      <c r="D39" s="29" t="s">
        <v>53</v>
      </c>
      <c r="E39" s="31">
        <v>9</v>
      </c>
      <c r="F39" s="31">
        <v>0</v>
      </c>
      <c r="G39" s="59" t="s">
        <v>4</v>
      </c>
      <c r="H39" s="17"/>
      <c r="I39" s="16"/>
      <c r="J39" s="18"/>
      <c r="K39" s="19">
        <f t="shared" si="10"/>
        <v>0</v>
      </c>
      <c r="L39" s="20"/>
      <c r="M39" s="20">
        <f t="shared" si="11"/>
        <v>0</v>
      </c>
      <c r="N39" s="20">
        <f t="shared" si="12"/>
        <v>0</v>
      </c>
      <c r="O39" s="20">
        <f t="shared" si="13"/>
        <v>0</v>
      </c>
      <c r="P39" s="21"/>
      <c r="Q39" s="23"/>
      <c r="R39" s="23"/>
      <c r="S39" s="44" t="s">
        <v>4</v>
      </c>
      <c r="T39" s="36" t="s">
        <v>4</v>
      </c>
      <c r="U39" s="35" t="s">
        <v>110</v>
      </c>
      <c r="V39" s="37">
        <v>103200</v>
      </c>
      <c r="W39" s="39">
        <f t="shared" si="14"/>
        <v>19608</v>
      </c>
      <c r="X39" s="39">
        <f t="shared" si="78"/>
        <v>122808</v>
      </c>
      <c r="Y39" s="39">
        <f t="shared" si="15"/>
        <v>1105272</v>
      </c>
      <c r="Z39" s="39">
        <f t="shared" si="16"/>
        <v>0</v>
      </c>
      <c r="AA39" s="39">
        <f t="shared" si="17"/>
        <v>1105272</v>
      </c>
      <c r="AB39" s="56">
        <v>3</v>
      </c>
      <c r="AC39" s="42"/>
      <c r="AD39" s="42" t="s">
        <v>113</v>
      </c>
      <c r="AE39" s="16" t="s">
        <v>4</v>
      </c>
      <c r="AF39" s="17"/>
      <c r="AG39" s="16"/>
      <c r="AH39" s="18"/>
      <c r="AI39" s="19">
        <f t="shared" si="18"/>
        <v>0</v>
      </c>
      <c r="AJ39" s="20"/>
      <c r="AK39" s="20">
        <f t="shared" si="98"/>
        <v>0</v>
      </c>
      <c r="AL39" s="20">
        <f t="shared" si="99"/>
        <v>0</v>
      </c>
      <c r="AM39" s="20">
        <f t="shared" si="19"/>
        <v>0</v>
      </c>
      <c r="AN39" s="21"/>
      <c r="AO39" s="23"/>
      <c r="AP39" s="23"/>
      <c r="AQ39" s="35" t="s">
        <v>4</v>
      </c>
      <c r="AR39" s="36"/>
      <c r="AS39" s="35"/>
      <c r="AT39" s="37"/>
      <c r="AU39" s="38">
        <f t="shared" si="96"/>
        <v>0</v>
      </c>
      <c r="AV39" s="39"/>
      <c r="AW39" s="39">
        <f t="shared" si="100"/>
        <v>0</v>
      </c>
      <c r="AX39" s="39">
        <f t="shared" si="101"/>
        <v>0</v>
      </c>
      <c r="AY39" s="39">
        <f t="shared" si="102"/>
        <v>0</v>
      </c>
      <c r="AZ39" s="40"/>
      <c r="BA39" s="42"/>
      <c r="BB39" s="42"/>
      <c r="BC39" s="16"/>
      <c r="BD39" s="17"/>
      <c r="BE39" s="16"/>
      <c r="BF39" s="18"/>
      <c r="BG39" s="20">
        <f t="shared" si="21"/>
        <v>0</v>
      </c>
      <c r="BH39" s="20"/>
      <c r="BI39" s="20">
        <f t="shared" si="22"/>
        <v>0</v>
      </c>
      <c r="BJ39" s="20">
        <f t="shared" si="23"/>
        <v>0</v>
      </c>
      <c r="BK39" s="20">
        <f t="shared" si="24"/>
        <v>0</v>
      </c>
      <c r="BL39" s="21"/>
      <c r="BM39" s="23"/>
      <c r="BN39" s="23"/>
      <c r="BO39" s="35" t="s">
        <v>4</v>
      </c>
      <c r="BP39" s="36"/>
      <c r="BQ39" s="35"/>
      <c r="BR39" s="37"/>
      <c r="BS39" s="38">
        <f t="shared" si="25"/>
        <v>0</v>
      </c>
      <c r="BT39" s="39"/>
      <c r="BU39" s="39">
        <f t="shared" si="26"/>
        <v>0</v>
      </c>
      <c r="BV39" s="39">
        <f t="shared" si="27"/>
        <v>0</v>
      </c>
      <c r="BW39" s="39">
        <f t="shared" si="28"/>
        <v>0</v>
      </c>
      <c r="BX39" s="40"/>
      <c r="BY39" s="42"/>
      <c r="BZ39" s="42"/>
      <c r="CA39" s="16" t="s">
        <v>4</v>
      </c>
      <c r="CB39" s="17"/>
      <c r="CC39" s="16"/>
      <c r="CD39" s="18"/>
      <c r="CE39" s="19">
        <f t="shared" si="29"/>
        <v>0</v>
      </c>
      <c r="CF39" s="20"/>
      <c r="CG39" s="20">
        <f t="shared" si="30"/>
        <v>0</v>
      </c>
      <c r="CH39" s="20">
        <f t="shared" si="31"/>
        <v>0</v>
      </c>
      <c r="CI39" s="20">
        <f t="shared" si="32"/>
        <v>0</v>
      </c>
      <c r="CJ39" s="21"/>
      <c r="CK39" s="23"/>
      <c r="CL39" s="23"/>
      <c r="CM39" s="35"/>
      <c r="CN39" s="36"/>
      <c r="CO39" s="35"/>
      <c r="CP39" s="37"/>
      <c r="CQ39" s="38">
        <f t="shared" si="33"/>
        <v>0</v>
      </c>
      <c r="CR39" s="39"/>
      <c r="CS39" s="39">
        <f t="shared" si="34"/>
        <v>0</v>
      </c>
      <c r="CT39" s="39">
        <f t="shared" si="35"/>
        <v>0</v>
      </c>
      <c r="CU39" s="39">
        <f t="shared" si="36"/>
        <v>0</v>
      </c>
      <c r="CV39" s="40"/>
      <c r="CW39" s="42"/>
      <c r="CX39" s="42"/>
      <c r="CY39" s="16" t="s">
        <v>4</v>
      </c>
      <c r="CZ39" s="17"/>
      <c r="DA39" s="16"/>
      <c r="DB39" s="18"/>
      <c r="DC39" s="19">
        <f t="shared" si="37"/>
        <v>0</v>
      </c>
      <c r="DD39" s="20"/>
      <c r="DE39" s="20">
        <f t="shared" si="38"/>
        <v>0</v>
      </c>
      <c r="DF39" s="20">
        <f t="shared" si="39"/>
        <v>0</v>
      </c>
      <c r="DG39" s="20">
        <f t="shared" si="40"/>
        <v>0</v>
      </c>
      <c r="DH39" s="21"/>
      <c r="DI39" s="23"/>
      <c r="DJ39" s="23"/>
      <c r="DK39" s="35" t="s">
        <v>4</v>
      </c>
      <c r="DL39" s="36" t="s">
        <v>4</v>
      </c>
      <c r="DM39" s="35" t="s">
        <v>182</v>
      </c>
      <c r="DN39" s="37">
        <v>58750</v>
      </c>
      <c r="DO39" s="38">
        <f t="shared" si="41"/>
        <v>11162.5</v>
      </c>
      <c r="DP39" s="39">
        <f t="shared" si="76"/>
        <v>69912.5</v>
      </c>
      <c r="DQ39" s="39">
        <f t="shared" si="42"/>
        <v>629212.5</v>
      </c>
      <c r="DR39" s="39">
        <f t="shared" si="43"/>
        <v>0</v>
      </c>
      <c r="DS39" s="39">
        <f t="shared" si="44"/>
        <v>629212.5</v>
      </c>
      <c r="DT39" s="40"/>
      <c r="DU39" s="42"/>
      <c r="DV39" s="42" t="s">
        <v>173</v>
      </c>
      <c r="DW39" s="16" t="s">
        <v>4</v>
      </c>
      <c r="DX39" s="17"/>
      <c r="DY39" s="16"/>
      <c r="DZ39" s="18"/>
      <c r="EA39" s="19">
        <f t="shared" si="45"/>
        <v>0</v>
      </c>
      <c r="EB39" s="20"/>
      <c r="EC39" s="20">
        <f t="shared" si="46"/>
        <v>0</v>
      </c>
      <c r="ED39" s="20">
        <f t="shared" si="47"/>
        <v>0</v>
      </c>
      <c r="EE39" s="20">
        <f t="shared" si="48"/>
        <v>0</v>
      </c>
      <c r="EF39" s="21"/>
      <c r="EG39" s="23"/>
      <c r="EH39" s="23"/>
      <c r="EI39" s="35" t="s">
        <v>4</v>
      </c>
      <c r="EJ39" s="36"/>
      <c r="EK39" s="35"/>
      <c r="EL39" s="37"/>
      <c r="EM39" s="38">
        <f t="shared" si="49"/>
        <v>0</v>
      </c>
      <c r="EN39" s="39"/>
      <c r="EO39" s="39">
        <f t="shared" si="103"/>
        <v>0</v>
      </c>
      <c r="EP39" s="39">
        <f t="shared" si="104"/>
        <v>0</v>
      </c>
      <c r="EQ39" s="39">
        <f t="shared" si="50"/>
        <v>0</v>
      </c>
      <c r="ER39" s="40"/>
      <c r="ES39" s="42"/>
      <c r="ET39" s="42"/>
      <c r="EU39" s="16" t="s">
        <v>4</v>
      </c>
      <c r="EV39" s="17" t="s">
        <v>191</v>
      </c>
      <c r="EW39" s="16" t="s">
        <v>192</v>
      </c>
      <c r="EX39" s="18">
        <v>57300</v>
      </c>
      <c r="EY39" s="19">
        <f t="shared" si="51"/>
        <v>10887</v>
      </c>
      <c r="EZ39" s="20">
        <f t="shared" si="108"/>
        <v>68187</v>
      </c>
      <c r="FA39" s="20">
        <f t="shared" si="52"/>
        <v>613683</v>
      </c>
      <c r="FB39" s="20">
        <f t="shared" si="53"/>
        <v>0</v>
      </c>
      <c r="FC39" s="20">
        <f t="shared" si="54"/>
        <v>613683</v>
      </c>
      <c r="FD39" s="21">
        <v>3</v>
      </c>
      <c r="FE39" s="23"/>
      <c r="FF39" s="23" t="s">
        <v>193</v>
      </c>
      <c r="FG39" s="35" t="s">
        <v>4</v>
      </c>
      <c r="FH39" s="36" t="s">
        <v>195</v>
      </c>
      <c r="FI39" s="35" t="s">
        <v>196</v>
      </c>
      <c r="FJ39" s="37">
        <v>610000</v>
      </c>
      <c r="FK39" s="38">
        <f t="shared" si="55"/>
        <v>115900</v>
      </c>
      <c r="FL39" s="39">
        <f t="shared" si="109"/>
        <v>725900</v>
      </c>
      <c r="FM39" s="39">
        <f t="shared" si="105"/>
        <v>6533100</v>
      </c>
      <c r="FN39" s="39">
        <f t="shared" si="56"/>
        <v>0</v>
      </c>
      <c r="FO39" s="39">
        <f t="shared" si="57"/>
        <v>6533100</v>
      </c>
      <c r="FP39" s="40">
        <v>5</v>
      </c>
      <c r="FQ39" s="42">
        <v>2</v>
      </c>
      <c r="FR39" s="42" t="s">
        <v>194</v>
      </c>
      <c r="FS39" s="16" t="s">
        <v>4</v>
      </c>
      <c r="FT39" s="17"/>
      <c r="FU39" s="16"/>
      <c r="FV39" s="18"/>
      <c r="FW39" s="19">
        <f t="shared" si="58"/>
        <v>0</v>
      </c>
      <c r="FX39" s="20"/>
      <c r="FY39" s="20">
        <f t="shared" si="59"/>
        <v>0</v>
      </c>
      <c r="FZ39" s="20">
        <f t="shared" si="60"/>
        <v>0</v>
      </c>
      <c r="GA39" s="20">
        <f t="shared" si="61"/>
        <v>0</v>
      </c>
      <c r="GB39" s="21"/>
      <c r="GC39" s="23"/>
      <c r="GD39" s="23"/>
      <c r="GE39" s="35" t="s">
        <v>4</v>
      </c>
      <c r="GF39" s="36"/>
      <c r="GG39" s="35"/>
      <c r="GH39" s="37"/>
      <c r="GI39" s="38">
        <f t="shared" si="62"/>
        <v>0</v>
      </c>
      <c r="GJ39" s="39"/>
      <c r="GK39" s="39">
        <f t="shared" si="64"/>
        <v>0</v>
      </c>
      <c r="GL39" s="39">
        <f t="shared" si="65"/>
        <v>0</v>
      </c>
      <c r="GM39" s="39">
        <f t="shared" si="66"/>
        <v>0</v>
      </c>
      <c r="GN39" s="40"/>
      <c r="GO39" s="42"/>
      <c r="GP39" s="42"/>
      <c r="GQ39" s="16" t="s">
        <v>4</v>
      </c>
      <c r="GR39" s="17">
        <v>1</v>
      </c>
      <c r="GS39" s="16" t="s">
        <v>207</v>
      </c>
      <c r="GT39" s="18">
        <v>49676.45</v>
      </c>
      <c r="GU39" s="19">
        <f t="shared" si="67"/>
        <v>9438.5254999999997</v>
      </c>
      <c r="GV39" s="20">
        <f t="shared" si="80"/>
        <v>59114.9755</v>
      </c>
      <c r="GW39" s="20">
        <f t="shared" si="68"/>
        <v>532034.77949999995</v>
      </c>
      <c r="GX39" s="20">
        <f t="shared" si="106"/>
        <v>0</v>
      </c>
      <c r="GY39" s="20">
        <f t="shared" si="107"/>
        <v>532034.77949999995</v>
      </c>
      <c r="GZ39" s="21"/>
      <c r="HA39" s="23"/>
      <c r="HB39" s="23" t="s">
        <v>211</v>
      </c>
      <c r="HC39" s="35" t="s">
        <v>4</v>
      </c>
      <c r="HD39" s="36"/>
      <c r="HE39" s="35"/>
      <c r="HF39" s="37"/>
      <c r="HG39" s="38">
        <f t="shared" si="69"/>
        <v>0</v>
      </c>
      <c r="HH39" s="39"/>
      <c r="HI39" s="39">
        <f t="shared" si="70"/>
        <v>0</v>
      </c>
      <c r="HJ39" s="39">
        <f t="shared" si="71"/>
        <v>0</v>
      </c>
      <c r="HK39" s="39">
        <f t="shared" si="72"/>
        <v>0</v>
      </c>
      <c r="HL39" s="40"/>
      <c r="HM39" s="42"/>
      <c r="HN39" s="42"/>
      <c r="HO39" s="26">
        <f t="shared" si="83"/>
        <v>59114.9755</v>
      </c>
      <c r="HP39" s="26" t="str">
        <f t="shared" si="84"/>
        <v xml:space="preserve">17. IMCOLMEDICA S.A </v>
      </c>
      <c r="HQ39" s="86">
        <f t="shared" si="75"/>
        <v>532034.77949999995</v>
      </c>
    </row>
    <row r="40" spans="1:225" ht="28.5" customHeight="1" x14ac:dyDescent="0.25">
      <c r="A40" s="27">
        <v>38</v>
      </c>
      <c r="B40" s="27">
        <v>42131708</v>
      </c>
      <c r="C40" s="28">
        <v>1910010200918</v>
      </c>
      <c r="D40" s="29" t="s">
        <v>54</v>
      </c>
      <c r="E40" s="31">
        <v>9</v>
      </c>
      <c r="F40" s="31">
        <v>0</v>
      </c>
      <c r="G40" s="59" t="s">
        <v>4</v>
      </c>
      <c r="H40" s="17"/>
      <c r="I40" s="16"/>
      <c r="J40" s="18"/>
      <c r="K40" s="19">
        <f t="shared" si="10"/>
        <v>0</v>
      </c>
      <c r="L40" s="20"/>
      <c r="M40" s="20">
        <f t="shared" si="11"/>
        <v>0</v>
      </c>
      <c r="N40" s="20">
        <f t="shared" si="12"/>
        <v>0</v>
      </c>
      <c r="O40" s="20">
        <f t="shared" si="13"/>
        <v>0</v>
      </c>
      <c r="P40" s="21"/>
      <c r="Q40" s="23"/>
      <c r="R40" s="23"/>
      <c r="S40" s="44" t="s">
        <v>4</v>
      </c>
      <c r="T40" s="36" t="s">
        <v>4</v>
      </c>
      <c r="U40" s="35" t="s">
        <v>110</v>
      </c>
      <c r="V40" s="37">
        <v>103200</v>
      </c>
      <c r="W40" s="39">
        <f t="shared" si="14"/>
        <v>19608</v>
      </c>
      <c r="X40" s="39">
        <f t="shared" si="78"/>
        <v>122808</v>
      </c>
      <c r="Y40" s="39">
        <f t="shared" si="15"/>
        <v>1105272</v>
      </c>
      <c r="Z40" s="39">
        <f t="shared" si="16"/>
        <v>0</v>
      </c>
      <c r="AA40" s="39">
        <f t="shared" si="17"/>
        <v>1105272</v>
      </c>
      <c r="AB40" s="56">
        <v>3</v>
      </c>
      <c r="AC40" s="42"/>
      <c r="AD40" s="42" t="s">
        <v>113</v>
      </c>
      <c r="AE40" s="16" t="s">
        <v>4</v>
      </c>
      <c r="AF40" s="17"/>
      <c r="AG40" s="16"/>
      <c r="AH40" s="18"/>
      <c r="AI40" s="19">
        <f t="shared" si="18"/>
        <v>0</v>
      </c>
      <c r="AJ40" s="20"/>
      <c r="AK40" s="20">
        <f t="shared" si="98"/>
        <v>0</v>
      </c>
      <c r="AL40" s="20">
        <f t="shared" si="99"/>
        <v>0</v>
      </c>
      <c r="AM40" s="20">
        <f t="shared" si="19"/>
        <v>0</v>
      </c>
      <c r="AN40" s="21"/>
      <c r="AO40" s="23"/>
      <c r="AP40" s="23"/>
      <c r="AQ40" s="35" t="s">
        <v>4</v>
      </c>
      <c r="AR40" s="36"/>
      <c r="AS40" s="35"/>
      <c r="AT40" s="37"/>
      <c r="AU40" s="38">
        <f t="shared" si="96"/>
        <v>0</v>
      </c>
      <c r="AV40" s="39"/>
      <c r="AW40" s="39">
        <f t="shared" si="100"/>
        <v>0</v>
      </c>
      <c r="AX40" s="39">
        <f t="shared" si="101"/>
        <v>0</v>
      </c>
      <c r="AY40" s="39">
        <f t="shared" si="102"/>
        <v>0</v>
      </c>
      <c r="AZ40" s="40"/>
      <c r="BA40" s="42"/>
      <c r="BB40" s="42"/>
      <c r="BC40" s="16"/>
      <c r="BD40" s="17"/>
      <c r="BE40" s="16"/>
      <c r="BF40" s="18"/>
      <c r="BG40" s="20">
        <f t="shared" si="21"/>
        <v>0</v>
      </c>
      <c r="BH40" s="20"/>
      <c r="BI40" s="20">
        <f t="shared" si="22"/>
        <v>0</v>
      </c>
      <c r="BJ40" s="20">
        <f t="shared" si="23"/>
        <v>0</v>
      </c>
      <c r="BK40" s="20">
        <f t="shared" si="24"/>
        <v>0</v>
      </c>
      <c r="BL40" s="21"/>
      <c r="BM40" s="23"/>
      <c r="BN40" s="23"/>
      <c r="BO40" s="35" t="s">
        <v>4</v>
      </c>
      <c r="BP40" s="36"/>
      <c r="BQ40" s="35"/>
      <c r="BR40" s="37"/>
      <c r="BS40" s="38">
        <f t="shared" si="25"/>
        <v>0</v>
      </c>
      <c r="BT40" s="39"/>
      <c r="BU40" s="39">
        <f t="shared" si="26"/>
        <v>0</v>
      </c>
      <c r="BV40" s="39">
        <f t="shared" si="27"/>
        <v>0</v>
      </c>
      <c r="BW40" s="39">
        <f t="shared" si="28"/>
        <v>0</v>
      </c>
      <c r="BX40" s="40"/>
      <c r="BY40" s="42"/>
      <c r="BZ40" s="42"/>
      <c r="CA40" s="16" t="s">
        <v>4</v>
      </c>
      <c r="CB40" s="17"/>
      <c r="CC40" s="16"/>
      <c r="CD40" s="18"/>
      <c r="CE40" s="19">
        <f t="shared" si="29"/>
        <v>0</v>
      </c>
      <c r="CF40" s="20"/>
      <c r="CG40" s="20">
        <f t="shared" si="30"/>
        <v>0</v>
      </c>
      <c r="CH40" s="20">
        <f t="shared" si="31"/>
        <v>0</v>
      </c>
      <c r="CI40" s="20">
        <f t="shared" si="32"/>
        <v>0</v>
      </c>
      <c r="CJ40" s="21"/>
      <c r="CK40" s="23"/>
      <c r="CL40" s="23"/>
      <c r="CM40" s="35"/>
      <c r="CN40" s="36"/>
      <c r="CO40" s="35"/>
      <c r="CP40" s="37"/>
      <c r="CQ40" s="38">
        <f t="shared" si="33"/>
        <v>0</v>
      </c>
      <c r="CR40" s="39"/>
      <c r="CS40" s="39">
        <f t="shared" si="34"/>
        <v>0</v>
      </c>
      <c r="CT40" s="39">
        <f t="shared" si="35"/>
        <v>0</v>
      </c>
      <c r="CU40" s="39">
        <f t="shared" si="36"/>
        <v>0</v>
      </c>
      <c r="CV40" s="40"/>
      <c r="CW40" s="42"/>
      <c r="CX40" s="42"/>
      <c r="CY40" s="16" t="s">
        <v>4</v>
      </c>
      <c r="CZ40" s="17"/>
      <c r="DA40" s="16"/>
      <c r="DB40" s="18"/>
      <c r="DC40" s="19">
        <f t="shared" si="37"/>
        <v>0</v>
      </c>
      <c r="DD40" s="20"/>
      <c r="DE40" s="20">
        <f t="shared" si="38"/>
        <v>0</v>
      </c>
      <c r="DF40" s="20">
        <f t="shared" si="39"/>
        <v>0</v>
      </c>
      <c r="DG40" s="20">
        <f t="shared" si="40"/>
        <v>0</v>
      </c>
      <c r="DH40" s="21"/>
      <c r="DI40" s="23"/>
      <c r="DJ40" s="23"/>
      <c r="DK40" s="35" t="s">
        <v>4</v>
      </c>
      <c r="DL40" s="36" t="s">
        <v>4</v>
      </c>
      <c r="DM40" s="35" t="s">
        <v>182</v>
      </c>
      <c r="DN40" s="37">
        <v>58750</v>
      </c>
      <c r="DO40" s="38">
        <f t="shared" si="41"/>
        <v>11162.5</v>
      </c>
      <c r="DP40" s="39">
        <f t="shared" si="76"/>
        <v>69912.5</v>
      </c>
      <c r="DQ40" s="39">
        <f t="shared" si="42"/>
        <v>629212.5</v>
      </c>
      <c r="DR40" s="39">
        <f t="shared" si="43"/>
        <v>0</v>
      </c>
      <c r="DS40" s="39">
        <f t="shared" si="44"/>
        <v>629212.5</v>
      </c>
      <c r="DT40" s="40"/>
      <c r="DU40" s="42"/>
      <c r="DV40" s="42" t="s">
        <v>173</v>
      </c>
      <c r="DW40" s="16" t="s">
        <v>4</v>
      </c>
      <c r="DX40" s="17"/>
      <c r="DY40" s="16"/>
      <c r="DZ40" s="18"/>
      <c r="EA40" s="19">
        <f t="shared" si="45"/>
        <v>0</v>
      </c>
      <c r="EB40" s="20"/>
      <c r="EC40" s="20">
        <f t="shared" si="46"/>
        <v>0</v>
      </c>
      <c r="ED40" s="20">
        <f t="shared" si="47"/>
        <v>0</v>
      </c>
      <c r="EE40" s="20">
        <f t="shared" si="48"/>
        <v>0</v>
      </c>
      <c r="EF40" s="21"/>
      <c r="EG40" s="23"/>
      <c r="EH40" s="23"/>
      <c r="EI40" s="35" t="s">
        <v>4</v>
      </c>
      <c r="EJ40" s="36"/>
      <c r="EK40" s="35"/>
      <c r="EL40" s="37"/>
      <c r="EM40" s="38">
        <f t="shared" si="49"/>
        <v>0</v>
      </c>
      <c r="EN40" s="39"/>
      <c r="EO40" s="39">
        <f t="shared" si="103"/>
        <v>0</v>
      </c>
      <c r="EP40" s="39">
        <f t="shared" si="104"/>
        <v>0</v>
      </c>
      <c r="EQ40" s="39">
        <f t="shared" si="50"/>
        <v>0</v>
      </c>
      <c r="ER40" s="40"/>
      <c r="ES40" s="42"/>
      <c r="ET40" s="42"/>
      <c r="EU40" s="16" t="s">
        <v>4</v>
      </c>
      <c r="EV40" s="17" t="s">
        <v>191</v>
      </c>
      <c r="EW40" s="16" t="s">
        <v>192</v>
      </c>
      <c r="EX40" s="18">
        <v>57300</v>
      </c>
      <c r="EY40" s="19">
        <f t="shared" si="51"/>
        <v>10887</v>
      </c>
      <c r="EZ40" s="20">
        <f t="shared" si="108"/>
        <v>68187</v>
      </c>
      <c r="FA40" s="20">
        <f t="shared" si="52"/>
        <v>613683</v>
      </c>
      <c r="FB40" s="20">
        <f t="shared" si="53"/>
        <v>0</v>
      </c>
      <c r="FC40" s="20">
        <f t="shared" si="54"/>
        <v>613683</v>
      </c>
      <c r="FD40" s="21">
        <v>3</v>
      </c>
      <c r="FE40" s="23"/>
      <c r="FF40" s="23" t="s">
        <v>193</v>
      </c>
      <c r="FG40" s="35" t="s">
        <v>4</v>
      </c>
      <c r="FH40" s="36" t="s">
        <v>195</v>
      </c>
      <c r="FI40" s="35" t="s">
        <v>196</v>
      </c>
      <c r="FJ40" s="37">
        <v>610000</v>
      </c>
      <c r="FK40" s="38">
        <f t="shared" si="55"/>
        <v>115900</v>
      </c>
      <c r="FL40" s="39">
        <f t="shared" si="109"/>
        <v>725900</v>
      </c>
      <c r="FM40" s="39">
        <f t="shared" si="105"/>
        <v>6533100</v>
      </c>
      <c r="FN40" s="39">
        <f t="shared" si="56"/>
        <v>0</v>
      </c>
      <c r="FO40" s="39">
        <f t="shared" si="57"/>
        <v>6533100</v>
      </c>
      <c r="FP40" s="40">
        <v>5</v>
      </c>
      <c r="FQ40" s="42">
        <v>2</v>
      </c>
      <c r="FR40" s="42" t="s">
        <v>194</v>
      </c>
      <c r="FS40" s="16" t="s">
        <v>4</v>
      </c>
      <c r="FT40" s="17"/>
      <c r="FU40" s="16"/>
      <c r="FV40" s="18"/>
      <c r="FW40" s="19">
        <f t="shared" si="58"/>
        <v>0</v>
      </c>
      <c r="FX40" s="20"/>
      <c r="FY40" s="20">
        <f t="shared" si="59"/>
        <v>0</v>
      </c>
      <c r="FZ40" s="20">
        <f t="shared" si="60"/>
        <v>0</v>
      </c>
      <c r="GA40" s="20">
        <f t="shared" si="61"/>
        <v>0</v>
      </c>
      <c r="GB40" s="21"/>
      <c r="GC40" s="23"/>
      <c r="GD40" s="23"/>
      <c r="GE40" s="35" t="s">
        <v>4</v>
      </c>
      <c r="GF40" s="36"/>
      <c r="GG40" s="35"/>
      <c r="GH40" s="37"/>
      <c r="GI40" s="38">
        <f t="shared" si="62"/>
        <v>0</v>
      </c>
      <c r="GJ40" s="39"/>
      <c r="GK40" s="39">
        <f t="shared" si="64"/>
        <v>0</v>
      </c>
      <c r="GL40" s="39">
        <f t="shared" si="65"/>
        <v>0</v>
      </c>
      <c r="GM40" s="39">
        <f t="shared" si="66"/>
        <v>0</v>
      </c>
      <c r="GN40" s="40"/>
      <c r="GO40" s="42"/>
      <c r="GP40" s="42"/>
      <c r="GQ40" s="16" t="s">
        <v>4</v>
      </c>
      <c r="GR40" s="17">
        <v>1</v>
      </c>
      <c r="GS40" s="16" t="s">
        <v>207</v>
      </c>
      <c r="GT40" s="18">
        <v>49676.45</v>
      </c>
      <c r="GU40" s="19">
        <f t="shared" si="67"/>
        <v>9438.5254999999997</v>
      </c>
      <c r="GV40" s="20">
        <f t="shared" si="80"/>
        <v>59114.9755</v>
      </c>
      <c r="GW40" s="20">
        <f t="shared" si="68"/>
        <v>532034.77949999995</v>
      </c>
      <c r="GX40" s="20">
        <f t="shared" si="106"/>
        <v>0</v>
      </c>
      <c r="GY40" s="20">
        <f t="shared" si="107"/>
        <v>532034.77949999995</v>
      </c>
      <c r="GZ40" s="21"/>
      <c r="HA40" s="23"/>
      <c r="HB40" s="23" t="s">
        <v>211</v>
      </c>
      <c r="HC40" s="35" t="s">
        <v>4</v>
      </c>
      <c r="HD40" s="36"/>
      <c r="HE40" s="35"/>
      <c r="HF40" s="37"/>
      <c r="HG40" s="38">
        <f t="shared" si="69"/>
        <v>0</v>
      </c>
      <c r="HH40" s="39"/>
      <c r="HI40" s="39">
        <f t="shared" si="70"/>
        <v>0</v>
      </c>
      <c r="HJ40" s="39">
        <f t="shared" si="71"/>
        <v>0</v>
      </c>
      <c r="HK40" s="39">
        <f t="shared" si="72"/>
        <v>0</v>
      </c>
      <c r="HL40" s="40"/>
      <c r="HM40" s="42"/>
      <c r="HN40" s="42"/>
      <c r="HO40" s="26">
        <f t="shared" si="83"/>
        <v>59114.9755</v>
      </c>
      <c r="HP40" s="26" t="str">
        <f t="shared" si="84"/>
        <v xml:space="preserve">17. IMCOLMEDICA S.A </v>
      </c>
      <c r="HQ40" s="86">
        <f t="shared" si="75"/>
        <v>532034.77949999995</v>
      </c>
    </row>
    <row r="41" spans="1:225" ht="28.5" customHeight="1" x14ac:dyDescent="0.25">
      <c r="A41" s="27">
        <v>39</v>
      </c>
      <c r="B41" s="27">
        <v>42131708</v>
      </c>
      <c r="C41" s="28">
        <v>1910010200918</v>
      </c>
      <c r="D41" s="29" t="s">
        <v>55</v>
      </c>
      <c r="E41" s="31">
        <v>36</v>
      </c>
      <c r="F41" s="31">
        <v>0</v>
      </c>
      <c r="G41" s="59" t="s">
        <v>4</v>
      </c>
      <c r="H41" s="17"/>
      <c r="I41" s="16"/>
      <c r="J41" s="18"/>
      <c r="K41" s="19">
        <f t="shared" si="10"/>
        <v>0</v>
      </c>
      <c r="L41" s="20"/>
      <c r="M41" s="20">
        <f t="shared" si="11"/>
        <v>0</v>
      </c>
      <c r="N41" s="20">
        <f t="shared" si="12"/>
        <v>0</v>
      </c>
      <c r="O41" s="20">
        <f t="shared" si="13"/>
        <v>0</v>
      </c>
      <c r="P41" s="21"/>
      <c r="Q41" s="23"/>
      <c r="R41" s="23"/>
      <c r="S41" s="44" t="s">
        <v>4</v>
      </c>
      <c r="T41" s="36" t="s">
        <v>4</v>
      </c>
      <c r="U41" s="35" t="s">
        <v>110</v>
      </c>
      <c r="V41" s="37">
        <v>103200</v>
      </c>
      <c r="W41" s="39">
        <f t="shared" si="14"/>
        <v>19608</v>
      </c>
      <c r="X41" s="39">
        <f t="shared" si="78"/>
        <v>122808</v>
      </c>
      <c r="Y41" s="39">
        <f t="shared" si="15"/>
        <v>4421088</v>
      </c>
      <c r="Z41" s="39">
        <f t="shared" si="16"/>
        <v>0</v>
      </c>
      <c r="AA41" s="39">
        <f t="shared" si="17"/>
        <v>4421088</v>
      </c>
      <c r="AB41" s="56">
        <v>3</v>
      </c>
      <c r="AC41" s="42"/>
      <c r="AD41" s="42" t="s">
        <v>113</v>
      </c>
      <c r="AE41" s="16" t="s">
        <v>4</v>
      </c>
      <c r="AF41" s="17"/>
      <c r="AG41" s="16"/>
      <c r="AH41" s="18"/>
      <c r="AI41" s="19">
        <f t="shared" si="18"/>
        <v>0</v>
      </c>
      <c r="AJ41" s="20"/>
      <c r="AK41" s="20">
        <f t="shared" si="98"/>
        <v>0</v>
      </c>
      <c r="AL41" s="20">
        <f t="shared" si="99"/>
        <v>0</v>
      </c>
      <c r="AM41" s="20">
        <f t="shared" si="19"/>
        <v>0</v>
      </c>
      <c r="AN41" s="21"/>
      <c r="AO41" s="23"/>
      <c r="AP41" s="23"/>
      <c r="AQ41" s="35" t="s">
        <v>4</v>
      </c>
      <c r="AR41" s="36"/>
      <c r="AS41" s="35"/>
      <c r="AT41" s="37"/>
      <c r="AU41" s="38">
        <f t="shared" si="96"/>
        <v>0</v>
      </c>
      <c r="AV41" s="39"/>
      <c r="AW41" s="39">
        <f t="shared" si="100"/>
        <v>0</v>
      </c>
      <c r="AX41" s="39">
        <f t="shared" si="101"/>
        <v>0</v>
      </c>
      <c r="AY41" s="39">
        <f t="shared" si="102"/>
        <v>0</v>
      </c>
      <c r="AZ41" s="40"/>
      <c r="BA41" s="42"/>
      <c r="BB41" s="42"/>
      <c r="BC41" s="16"/>
      <c r="BD41" s="17"/>
      <c r="BE41" s="16"/>
      <c r="BF41" s="18"/>
      <c r="BG41" s="20">
        <f t="shared" si="21"/>
        <v>0</v>
      </c>
      <c r="BH41" s="20"/>
      <c r="BI41" s="20">
        <f t="shared" si="22"/>
        <v>0</v>
      </c>
      <c r="BJ41" s="20">
        <f t="shared" si="23"/>
        <v>0</v>
      </c>
      <c r="BK41" s="20">
        <f t="shared" si="24"/>
        <v>0</v>
      </c>
      <c r="BL41" s="21"/>
      <c r="BM41" s="23"/>
      <c r="BN41" s="23"/>
      <c r="BO41" s="35" t="s">
        <v>4</v>
      </c>
      <c r="BP41" s="36"/>
      <c r="BQ41" s="35"/>
      <c r="BR41" s="37"/>
      <c r="BS41" s="38">
        <f t="shared" si="25"/>
        <v>0</v>
      </c>
      <c r="BT41" s="39"/>
      <c r="BU41" s="39">
        <f t="shared" si="26"/>
        <v>0</v>
      </c>
      <c r="BV41" s="39">
        <f t="shared" si="27"/>
        <v>0</v>
      </c>
      <c r="BW41" s="39">
        <f t="shared" si="28"/>
        <v>0</v>
      </c>
      <c r="BX41" s="40"/>
      <c r="BY41" s="42"/>
      <c r="BZ41" s="42"/>
      <c r="CA41" s="16" t="s">
        <v>4</v>
      </c>
      <c r="CB41" s="17"/>
      <c r="CC41" s="16"/>
      <c r="CD41" s="18"/>
      <c r="CE41" s="19">
        <f t="shared" si="29"/>
        <v>0</v>
      </c>
      <c r="CF41" s="20"/>
      <c r="CG41" s="20">
        <f t="shared" si="30"/>
        <v>0</v>
      </c>
      <c r="CH41" s="20">
        <f t="shared" si="31"/>
        <v>0</v>
      </c>
      <c r="CI41" s="20">
        <f t="shared" si="32"/>
        <v>0</v>
      </c>
      <c r="CJ41" s="21"/>
      <c r="CK41" s="23"/>
      <c r="CL41" s="23"/>
      <c r="CM41" s="35"/>
      <c r="CN41" s="36"/>
      <c r="CO41" s="35"/>
      <c r="CP41" s="37"/>
      <c r="CQ41" s="38">
        <f t="shared" si="33"/>
        <v>0</v>
      </c>
      <c r="CR41" s="39"/>
      <c r="CS41" s="39">
        <f t="shared" si="34"/>
        <v>0</v>
      </c>
      <c r="CT41" s="39">
        <f t="shared" si="35"/>
        <v>0</v>
      </c>
      <c r="CU41" s="39">
        <f t="shared" si="36"/>
        <v>0</v>
      </c>
      <c r="CV41" s="40"/>
      <c r="CW41" s="42"/>
      <c r="CX41" s="42"/>
      <c r="CY41" s="16" t="s">
        <v>4</v>
      </c>
      <c r="CZ41" s="17"/>
      <c r="DA41" s="16"/>
      <c r="DB41" s="18"/>
      <c r="DC41" s="19">
        <f t="shared" si="37"/>
        <v>0</v>
      </c>
      <c r="DD41" s="20"/>
      <c r="DE41" s="20">
        <f t="shared" si="38"/>
        <v>0</v>
      </c>
      <c r="DF41" s="20">
        <f t="shared" si="39"/>
        <v>0</v>
      </c>
      <c r="DG41" s="20">
        <f t="shared" si="40"/>
        <v>0</v>
      </c>
      <c r="DH41" s="21"/>
      <c r="DI41" s="23"/>
      <c r="DJ41" s="23"/>
      <c r="DK41" s="35" t="s">
        <v>4</v>
      </c>
      <c r="DL41" s="36" t="s">
        <v>4</v>
      </c>
      <c r="DM41" s="35" t="s">
        <v>182</v>
      </c>
      <c r="DN41" s="37">
        <v>58750</v>
      </c>
      <c r="DO41" s="38">
        <f t="shared" si="41"/>
        <v>11162.5</v>
      </c>
      <c r="DP41" s="39">
        <f t="shared" si="76"/>
        <v>69912.5</v>
      </c>
      <c r="DQ41" s="39">
        <f t="shared" si="42"/>
        <v>2516850</v>
      </c>
      <c r="DR41" s="39">
        <f t="shared" si="43"/>
        <v>0</v>
      </c>
      <c r="DS41" s="39">
        <f t="shared" si="44"/>
        <v>2516850</v>
      </c>
      <c r="DT41" s="40"/>
      <c r="DU41" s="42"/>
      <c r="DV41" s="42" t="s">
        <v>173</v>
      </c>
      <c r="DW41" s="16" t="s">
        <v>4</v>
      </c>
      <c r="DX41" s="17"/>
      <c r="DY41" s="16"/>
      <c r="DZ41" s="18"/>
      <c r="EA41" s="19">
        <f t="shared" si="45"/>
        <v>0</v>
      </c>
      <c r="EB41" s="20"/>
      <c r="EC41" s="20">
        <f t="shared" si="46"/>
        <v>0</v>
      </c>
      <c r="ED41" s="20">
        <f t="shared" si="47"/>
        <v>0</v>
      </c>
      <c r="EE41" s="20">
        <f t="shared" si="48"/>
        <v>0</v>
      </c>
      <c r="EF41" s="21"/>
      <c r="EG41" s="23"/>
      <c r="EH41" s="23"/>
      <c r="EI41" s="35" t="s">
        <v>4</v>
      </c>
      <c r="EJ41" s="36"/>
      <c r="EK41" s="35"/>
      <c r="EL41" s="37"/>
      <c r="EM41" s="38">
        <f t="shared" si="49"/>
        <v>0</v>
      </c>
      <c r="EN41" s="39"/>
      <c r="EO41" s="39">
        <f t="shared" si="103"/>
        <v>0</v>
      </c>
      <c r="EP41" s="39">
        <f t="shared" si="104"/>
        <v>0</v>
      </c>
      <c r="EQ41" s="39">
        <f t="shared" si="50"/>
        <v>0</v>
      </c>
      <c r="ER41" s="40"/>
      <c r="ES41" s="42"/>
      <c r="ET41" s="42"/>
      <c r="EU41" s="16" t="s">
        <v>4</v>
      </c>
      <c r="EV41" s="17" t="s">
        <v>191</v>
      </c>
      <c r="EW41" s="16" t="s">
        <v>192</v>
      </c>
      <c r="EX41" s="18">
        <v>57300</v>
      </c>
      <c r="EY41" s="19">
        <f t="shared" si="51"/>
        <v>10887</v>
      </c>
      <c r="EZ41" s="20">
        <f t="shared" si="108"/>
        <v>68187</v>
      </c>
      <c r="FA41" s="20">
        <f t="shared" si="52"/>
        <v>2454732</v>
      </c>
      <c r="FB41" s="20">
        <f t="shared" si="53"/>
        <v>0</v>
      </c>
      <c r="FC41" s="20">
        <f t="shared" si="54"/>
        <v>2454732</v>
      </c>
      <c r="FD41" s="21">
        <v>3</v>
      </c>
      <c r="FE41" s="23"/>
      <c r="FF41" s="23" t="s">
        <v>193</v>
      </c>
      <c r="FG41" s="35" t="s">
        <v>4</v>
      </c>
      <c r="FH41" s="36" t="s">
        <v>195</v>
      </c>
      <c r="FI41" s="35" t="s">
        <v>196</v>
      </c>
      <c r="FJ41" s="37">
        <v>610000</v>
      </c>
      <c r="FK41" s="38">
        <f t="shared" si="55"/>
        <v>115900</v>
      </c>
      <c r="FL41" s="39">
        <f t="shared" si="109"/>
        <v>725900</v>
      </c>
      <c r="FM41" s="39">
        <f t="shared" si="105"/>
        <v>26132400</v>
      </c>
      <c r="FN41" s="39">
        <f t="shared" si="56"/>
        <v>0</v>
      </c>
      <c r="FO41" s="39">
        <f t="shared" si="57"/>
        <v>26132400</v>
      </c>
      <c r="FP41" s="40">
        <v>5</v>
      </c>
      <c r="FQ41" s="42">
        <v>2</v>
      </c>
      <c r="FR41" s="42" t="s">
        <v>194</v>
      </c>
      <c r="FS41" s="16" t="s">
        <v>4</v>
      </c>
      <c r="FT41" s="17"/>
      <c r="FU41" s="16"/>
      <c r="FV41" s="18"/>
      <c r="FW41" s="19">
        <f t="shared" si="58"/>
        <v>0</v>
      </c>
      <c r="FX41" s="20"/>
      <c r="FY41" s="20">
        <f t="shared" si="59"/>
        <v>0</v>
      </c>
      <c r="FZ41" s="20">
        <f t="shared" si="60"/>
        <v>0</v>
      </c>
      <c r="GA41" s="20">
        <f t="shared" si="61"/>
        <v>0</v>
      </c>
      <c r="GB41" s="21"/>
      <c r="GC41" s="23"/>
      <c r="GD41" s="23"/>
      <c r="GE41" s="35" t="s">
        <v>4</v>
      </c>
      <c r="GF41" s="36"/>
      <c r="GG41" s="35"/>
      <c r="GH41" s="37"/>
      <c r="GI41" s="38">
        <f t="shared" si="62"/>
        <v>0</v>
      </c>
      <c r="GJ41" s="39"/>
      <c r="GK41" s="39">
        <f t="shared" si="64"/>
        <v>0</v>
      </c>
      <c r="GL41" s="39">
        <f t="shared" si="65"/>
        <v>0</v>
      </c>
      <c r="GM41" s="39">
        <f t="shared" si="66"/>
        <v>0</v>
      </c>
      <c r="GN41" s="40"/>
      <c r="GO41" s="42"/>
      <c r="GP41" s="42"/>
      <c r="GQ41" s="16" t="s">
        <v>4</v>
      </c>
      <c r="GR41" s="17">
        <v>1</v>
      </c>
      <c r="GS41" s="16" t="s">
        <v>207</v>
      </c>
      <c r="GT41" s="18">
        <v>49676.45</v>
      </c>
      <c r="GU41" s="19">
        <f t="shared" si="67"/>
        <v>9438.5254999999997</v>
      </c>
      <c r="GV41" s="20">
        <f t="shared" si="80"/>
        <v>59114.9755</v>
      </c>
      <c r="GW41" s="20">
        <f t="shared" si="68"/>
        <v>2128139.1179999998</v>
      </c>
      <c r="GX41" s="20">
        <f t="shared" si="106"/>
        <v>0</v>
      </c>
      <c r="GY41" s="20">
        <f t="shared" si="107"/>
        <v>2128139.1179999998</v>
      </c>
      <c r="GZ41" s="21"/>
      <c r="HA41" s="23"/>
      <c r="HB41" s="23" t="s">
        <v>211</v>
      </c>
      <c r="HC41" s="35" t="s">
        <v>4</v>
      </c>
      <c r="HD41" s="36"/>
      <c r="HE41" s="35"/>
      <c r="HF41" s="37"/>
      <c r="HG41" s="38">
        <f t="shared" si="69"/>
        <v>0</v>
      </c>
      <c r="HH41" s="39"/>
      <c r="HI41" s="39">
        <f t="shared" si="70"/>
        <v>0</v>
      </c>
      <c r="HJ41" s="39">
        <f t="shared" si="71"/>
        <v>0</v>
      </c>
      <c r="HK41" s="39">
        <f t="shared" si="72"/>
        <v>0</v>
      </c>
      <c r="HL41" s="40"/>
      <c r="HM41" s="42"/>
      <c r="HN41" s="42"/>
      <c r="HO41" s="26">
        <f t="shared" si="83"/>
        <v>59114.9755</v>
      </c>
      <c r="HP41" s="26" t="str">
        <f t="shared" si="84"/>
        <v xml:space="preserve">17. IMCOLMEDICA S.A </v>
      </c>
      <c r="HQ41" s="86">
        <f t="shared" si="75"/>
        <v>2128139.1179999998</v>
      </c>
    </row>
    <row r="42" spans="1:225" ht="29.25" customHeight="1" x14ac:dyDescent="0.25">
      <c r="A42" s="27">
        <v>40</v>
      </c>
      <c r="B42" s="27">
        <v>42131708</v>
      </c>
      <c r="C42" s="28">
        <v>1910010200918</v>
      </c>
      <c r="D42" s="29" t="s">
        <v>56</v>
      </c>
      <c r="E42" s="31">
        <v>18</v>
      </c>
      <c r="F42" s="31">
        <v>0</v>
      </c>
      <c r="G42" s="59" t="s">
        <v>4</v>
      </c>
      <c r="H42" s="17"/>
      <c r="I42" s="16"/>
      <c r="J42" s="18"/>
      <c r="K42" s="19">
        <f t="shared" si="10"/>
        <v>0</v>
      </c>
      <c r="L42" s="20"/>
      <c r="M42" s="20">
        <f t="shared" si="11"/>
        <v>0</v>
      </c>
      <c r="N42" s="20">
        <f t="shared" si="12"/>
        <v>0</v>
      </c>
      <c r="O42" s="20">
        <f t="shared" si="13"/>
        <v>0</v>
      </c>
      <c r="P42" s="21"/>
      <c r="Q42" s="23"/>
      <c r="R42" s="23"/>
      <c r="S42" s="44" t="s">
        <v>4</v>
      </c>
      <c r="T42" s="36" t="s">
        <v>4</v>
      </c>
      <c r="U42" s="35" t="s">
        <v>110</v>
      </c>
      <c r="V42" s="37">
        <v>103200</v>
      </c>
      <c r="W42" s="39">
        <f t="shared" si="14"/>
        <v>19608</v>
      </c>
      <c r="X42" s="39">
        <f t="shared" si="78"/>
        <v>122808</v>
      </c>
      <c r="Y42" s="39">
        <f t="shared" si="15"/>
        <v>2210544</v>
      </c>
      <c r="Z42" s="39">
        <f t="shared" si="16"/>
        <v>0</v>
      </c>
      <c r="AA42" s="39">
        <f t="shared" si="17"/>
        <v>2210544</v>
      </c>
      <c r="AB42" s="56">
        <v>3</v>
      </c>
      <c r="AC42" s="42"/>
      <c r="AD42" s="42" t="s">
        <v>113</v>
      </c>
      <c r="AE42" s="16" t="s">
        <v>4</v>
      </c>
      <c r="AF42" s="17"/>
      <c r="AG42" s="16"/>
      <c r="AH42" s="18"/>
      <c r="AI42" s="19">
        <f t="shared" si="18"/>
        <v>0</v>
      </c>
      <c r="AJ42" s="20"/>
      <c r="AK42" s="20">
        <f t="shared" si="98"/>
        <v>0</v>
      </c>
      <c r="AL42" s="20">
        <f t="shared" si="99"/>
        <v>0</v>
      </c>
      <c r="AM42" s="20">
        <f t="shared" si="19"/>
        <v>0</v>
      </c>
      <c r="AN42" s="21"/>
      <c r="AO42" s="23"/>
      <c r="AP42" s="23"/>
      <c r="AQ42" s="35" t="s">
        <v>4</v>
      </c>
      <c r="AR42" s="36"/>
      <c r="AS42" s="35"/>
      <c r="AT42" s="37"/>
      <c r="AU42" s="38">
        <f t="shared" si="96"/>
        <v>0</v>
      </c>
      <c r="AV42" s="39"/>
      <c r="AW42" s="39">
        <f t="shared" si="100"/>
        <v>0</v>
      </c>
      <c r="AX42" s="39">
        <f t="shared" si="101"/>
        <v>0</v>
      </c>
      <c r="AY42" s="39">
        <f t="shared" si="102"/>
        <v>0</v>
      </c>
      <c r="AZ42" s="40"/>
      <c r="BA42" s="42"/>
      <c r="BB42" s="42"/>
      <c r="BC42" s="16"/>
      <c r="BD42" s="17"/>
      <c r="BE42" s="16"/>
      <c r="BF42" s="18"/>
      <c r="BG42" s="20">
        <f t="shared" si="21"/>
        <v>0</v>
      </c>
      <c r="BH42" s="20"/>
      <c r="BI42" s="20">
        <f t="shared" si="22"/>
        <v>0</v>
      </c>
      <c r="BJ42" s="20">
        <f t="shared" si="23"/>
        <v>0</v>
      </c>
      <c r="BK42" s="20">
        <f t="shared" si="24"/>
        <v>0</v>
      </c>
      <c r="BL42" s="21"/>
      <c r="BM42" s="23"/>
      <c r="BN42" s="23"/>
      <c r="BO42" s="35" t="s">
        <v>4</v>
      </c>
      <c r="BP42" s="36"/>
      <c r="BQ42" s="35"/>
      <c r="BR42" s="37"/>
      <c r="BS42" s="38">
        <f t="shared" si="25"/>
        <v>0</v>
      </c>
      <c r="BT42" s="39"/>
      <c r="BU42" s="39">
        <f t="shared" si="26"/>
        <v>0</v>
      </c>
      <c r="BV42" s="39">
        <f t="shared" si="27"/>
        <v>0</v>
      </c>
      <c r="BW42" s="39">
        <f t="shared" si="28"/>
        <v>0</v>
      </c>
      <c r="BX42" s="40"/>
      <c r="BY42" s="42"/>
      <c r="BZ42" s="42"/>
      <c r="CA42" s="16" t="s">
        <v>4</v>
      </c>
      <c r="CB42" s="17"/>
      <c r="CC42" s="16"/>
      <c r="CD42" s="18"/>
      <c r="CE42" s="19">
        <f t="shared" si="29"/>
        <v>0</v>
      </c>
      <c r="CF42" s="20"/>
      <c r="CG42" s="20">
        <f t="shared" si="30"/>
        <v>0</v>
      </c>
      <c r="CH42" s="20">
        <f t="shared" si="31"/>
        <v>0</v>
      </c>
      <c r="CI42" s="20">
        <f t="shared" si="32"/>
        <v>0</v>
      </c>
      <c r="CJ42" s="21"/>
      <c r="CK42" s="23"/>
      <c r="CL42" s="23"/>
      <c r="CM42" s="35"/>
      <c r="CN42" s="36"/>
      <c r="CO42" s="35"/>
      <c r="CP42" s="37"/>
      <c r="CQ42" s="38">
        <f t="shared" si="33"/>
        <v>0</v>
      </c>
      <c r="CR42" s="39"/>
      <c r="CS42" s="39">
        <f t="shared" si="34"/>
        <v>0</v>
      </c>
      <c r="CT42" s="39">
        <f t="shared" si="35"/>
        <v>0</v>
      </c>
      <c r="CU42" s="39">
        <f t="shared" si="36"/>
        <v>0</v>
      </c>
      <c r="CV42" s="40"/>
      <c r="CW42" s="42"/>
      <c r="CX42" s="42"/>
      <c r="CY42" s="16" t="s">
        <v>4</v>
      </c>
      <c r="CZ42" s="17"/>
      <c r="DA42" s="16"/>
      <c r="DB42" s="18"/>
      <c r="DC42" s="19">
        <f t="shared" si="37"/>
        <v>0</v>
      </c>
      <c r="DD42" s="20"/>
      <c r="DE42" s="20">
        <f t="shared" si="38"/>
        <v>0</v>
      </c>
      <c r="DF42" s="20">
        <f t="shared" si="39"/>
        <v>0</v>
      </c>
      <c r="DG42" s="20">
        <f t="shared" si="40"/>
        <v>0</v>
      </c>
      <c r="DH42" s="21"/>
      <c r="DI42" s="23"/>
      <c r="DJ42" s="23"/>
      <c r="DK42" s="35" t="s">
        <v>4</v>
      </c>
      <c r="DL42" s="36" t="s">
        <v>4</v>
      </c>
      <c r="DM42" s="35" t="s">
        <v>182</v>
      </c>
      <c r="DN42" s="37">
        <v>58750</v>
      </c>
      <c r="DO42" s="38">
        <f t="shared" si="41"/>
        <v>11162.5</v>
      </c>
      <c r="DP42" s="39">
        <f t="shared" si="76"/>
        <v>69912.5</v>
      </c>
      <c r="DQ42" s="39">
        <f t="shared" si="42"/>
        <v>1258425</v>
      </c>
      <c r="DR42" s="39">
        <f t="shared" si="43"/>
        <v>0</v>
      </c>
      <c r="DS42" s="39">
        <f t="shared" si="44"/>
        <v>1258425</v>
      </c>
      <c r="DT42" s="40"/>
      <c r="DU42" s="42"/>
      <c r="DV42" s="42" t="s">
        <v>173</v>
      </c>
      <c r="DW42" s="16" t="s">
        <v>4</v>
      </c>
      <c r="DX42" s="17"/>
      <c r="DY42" s="16"/>
      <c r="DZ42" s="18"/>
      <c r="EA42" s="19">
        <f t="shared" si="45"/>
        <v>0</v>
      </c>
      <c r="EB42" s="20"/>
      <c r="EC42" s="20">
        <f t="shared" si="46"/>
        <v>0</v>
      </c>
      <c r="ED42" s="20">
        <f t="shared" si="47"/>
        <v>0</v>
      </c>
      <c r="EE42" s="20">
        <f t="shared" si="48"/>
        <v>0</v>
      </c>
      <c r="EF42" s="21"/>
      <c r="EG42" s="23"/>
      <c r="EH42" s="23"/>
      <c r="EI42" s="35" t="s">
        <v>4</v>
      </c>
      <c r="EJ42" s="36"/>
      <c r="EK42" s="35"/>
      <c r="EL42" s="37"/>
      <c r="EM42" s="38">
        <f t="shared" si="49"/>
        <v>0</v>
      </c>
      <c r="EN42" s="39"/>
      <c r="EO42" s="39">
        <f t="shared" si="103"/>
        <v>0</v>
      </c>
      <c r="EP42" s="39">
        <f t="shared" si="104"/>
        <v>0</v>
      </c>
      <c r="EQ42" s="39">
        <f t="shared" si="50"/>
        <v>0</v>
      </c>
      <c r="ER42" s="40"/>
      <c r="ES42" s="42"/>
      <c r="ET42" s="42"/>
      <c r="EU42" s="16" t="s">
        <v>4</v>
      </c>
      <c r="EV42" s="17" t="s">
        <v>191</v>
      </c>
      <c r="EW42" s="16" t="s">
        <v>192</v>
      </c>
      <c r="EX42" s="18">
        <v>57300</v>
      </c>
      <c r="EY42" s="19">
        <f t="shared" si="51"/>
        <v>10887</v>
      </c>
      <c r="EZ42" s="20">
        <f t="shared" si="108"/>
        <v>68187</v>
      </c>
      <c r="FA42" s="20">
        <f t="shared" si="52"/>
        <v>1227366</v>
      </c>
      <c r="FB42" s="20">
        <f t="shared" si="53"/>
        <v>0</v>
      </c>
      <c r="FC42" s="20">
        <f t="shared" si="54"/>
        <v>1227366</v>
      </c>
      <c r="FD42" s="21">
        <v>3</v>
      </c>
      <c r="FE42" s="23"/>
      <c r="FF42" s="23" t="s">
        <v>193</v>
      </c>
      <c r="FG42" s="35" t="s">
        <v>4</v>
      </c>
      <c r="FH42" s="36" t="s">
        <v>195</v>
      </c>
      <c r="FI42" s="35" t="s">
        <v>196</v>
      </c>
      <c r="FJ42" s="37">
        <v>610000</v>
      </c>
      <c r="FK42" s="38">
        <f t="shared" si="55"/>
        <v>115900</v>
      </c>
      <c r="FL42" s="39">
        <f t="shared" si="109"/>
        <v>725900</v>
      </c>
      <c r="FM42" s="39">
        <f t="shared" si="105"/>
        <v>13066200</v>
      </c>
      <c r="FN42" s="39">
        <f t="shared" si="56"/>
        <v>0</v>
      </c>
      <c r="FO42" s="39">
        <f t="shared" si="57"/>
        <v>13066200</v>
      </c>
      <c r="FP42" s="40">
        <v>5</v>
      </c>
      <c r="FQ42" s="42">
        <v>2</v>
      </c>
      <c r="FR42" s="42" t="s">
        <v>194</v>
      </c>
      <c r="FS42" s="16" t="s">
        <v>4</v>
      </c>
      <c r="FT42" s="17"/>
      <c r="FU42" s="16"/>
      <c r="FV42" s="18"/>
      <c r="FW42" s="19">
        <f t="shared" si="58"/>
        <v>0</v>
      </c>
      <c r="FX42" s="20"/>
      <c r="FY42" s="20">
        <f t="shared" si="59"/>
        <v>0</v>
      </c>
      <c r="FZ42" s="20">
        <f t="shared" si="60"/>
        <v>0</v>
      </c>
      <c r="GA42" s="20">
        <f t="shared" si="61"/>
        <v>0</v>
      </c>
      <c r="GB42" s="21"/>
      <c r="GC42" s="23"/>
      <c r="GD42" s="23"/>
      <c r="GE42" s="35" t="s">
        <v>4</v>
      </c>
      <c r="GF42" s="36"/>
      <c r="GG42" s="35"/>
      <c r="GH42" s="37"/>
      <c r="GI42" s="38">
        <f t="shared" si="62"/>
        <v>0</v>
      </c>
      <c r="GJ42" s="39"/>
      <c r="GK42" s="39">
        <f t="shared" si="64"/>
        <v>0</v>
      </c>
      <c r="GL42" s="39">
        <f t="shared" si="65"/>
        <v>0</v>
      </c>
      <c r="GM42" s="39">
        <f t="shared" si="66"/>
        <v>0</v>
      </c>
      <c r="GN42" s="40"/>
      <c r="GO42" s="42"/>
      <c r="GP42" s="42"/>
      <c r="GQ42" s="16" t="s">
        <v>4</v>
      </c>
      <c r="GR42" s="17">
        <v>1</v>
      </c>
      <c r="GS42" s="16" t="s">
        <v>207</v>
      </c>
      <c r="GT42" s="18">
        <v>49676.45</v>
      </c>
      <c r="GU42" s="19">
        <f t="shared" si="67"/>
        <v>9438.5254999999997</v>
      </c>
      <c r="GV42" s="20">
        <f t="shared" si="80"/>
        <v>59114.9755</v>
      </c>
      <c r="GW42" s="20">
        <f t="shared" si="68"/>
        <v>1064069.5589999999</v>
      </c>
      <c r="GX42" s="20">
        <f t="shared" si="106"/>
        <v>0</v>
      </c>
      <c r="GY42" s="20">
        <f t="shared" si="107"/>
        <v>1064069.5589999999</v>
      </c>
      <c r="GZ42" s="21"/>
      <c r="HA42" s="23"/>
      <c r="HB42" s="23" t="s">
        <v>211</v>
      </c>
      <c r="HC42" s="35" t="s">
        <v>4</v>
      </c>
      <c r="HD42" s="36"/>
      <c r="HE42" s="35"/>
      <c r="HF42" s="37"/>
      <c r="HG42" s="38">
        <f t="shared" si="69"/>
        <v>0</v>
      </c>
      <c r="HH42" s="39"/>
      <c r="HI42" s="39">
        <f t="shared" si="70"/>
        <v>0</v>
      </c>
      <c r="HJ42" s="39">
        <f t="shared" si="71"/>
        <v>0</v>
      </c>
      <c r="HK42" s="39">
        <f t="shared" si="72"/>
        <v>0</v>
      </c>
      <c r="HL42" s="40"/>
      <c r="HM42" s="42"/>
      <c r="HN42" s="42"/>
      <c r="HO42" s="26">
        <f t="shared" si="83"/>
        <v>59114.9755</v>
      </c>
      <c r="HP42" s="26" t="str">
        <f t="shared" si="84"/>
        <v xml:space="preserve">17. IMCOLMEDICA S.A </v>
      </c>
      <c r="HQ42" s="86">
        <f t="shared" si="75"/>
        <v>1064069.5589999999</v>
      </c>
    </row>
    <row r="43" spans="1:225" ht="62.25" customHeight="1" x14ac:dyDescent="0.25">
      <c r="A43" s="27">
        <v>41</v>
      </c>
      <c r="B43" s="27">
        <v>42131708</v>
      </c>
      <c r="C43" s="28">
        <v>1910200100012</v>
      </c>
      <c r="D43" s="29" t="s">
        <v>57</v>
      </c>
      <c r="E43" s="31">
        <v>630</v>
      </c>
      <c r="F43" s="31">
        <v>54</v>
      </c>
      <c r="G43" s="59" t="s">
        <v>94</v>
      </c>
      <c r="H43" s="17"/>
      <c r="I43" s="16"/>
      <c r="J43" s="18"/>
      <c r="K43" s="19">
        <f t="shared" si="10"/>
        <v>0</v>
      </c>
      <c r="L43" s="20"/>
      <c r="M43" s="20">
        <f t="shared" si="11"/>
        <v>0</v>
      </c>
      <c r="N43" s="20">
        <f t="shared" si="12"/>
        <v>0</v>
      </c>
      <c r="O43" s="20">
        <f t="shared" si="13"/>
        <v>0</v>
      </c>
      <c r="P43" s="21"/>
      <c r="Q43" s="23"/>
      <c r="R43" s="23"/>
      <c r="S43" s="44" t="s">
        <v>94</v>
      </c>
      <c r="T43" s="36"/>
      <c r="U43" s="35"/>
      <c r="V43" s="37"/>
      <c r="W43" s="39">
        <f t="shared" si="14"/>
        <v>0</v>
      </c>
      <c r="X43" s="39"/>
      <c r="Y43" s="39">
        <f t="shared" si="15"/>
        <v>0</v>
      </c>
      <c r="Z43" s="39">
        <f t="shared" si="16"/>
        <v>0</v>
      </c>
      <c r="AA43" s="39">
        <f t="shared" si="17"/>
        <v>0</v>
      </c>
      <c r="AB43" s="56"/>
      <c r="AC43" s="42"/>
      <c r="AD43" s="42"/>
      <c r="AE43" s="16" t="s">
        <v>94</v>
      </c>
      <c r="AF43" s="17"/>
      <c r="AG43" s="16"/>
      <c r="AH43" s="18"/>
      <c r="AI43" s="19">
        <f t="shared" si="18"/>
        <v>0</v>
      </c>
      <c r="AJ43" s="20"/>
      <c r="AK43" s="20">
        <f t="shared" si="98"/>
        <v>0</v>
      </c>
      <c r="AL43" s="20">
        <f t="shared" si="99"/>
        <v>0</v>
      </c>
      <c r="AM43" s="20">
        <f t="shared" si="19"/>
        <v>0</v>
      </c>
      <c r="AN43" s="21"/>
      <c r="AO43" s="23"/>
      <c r="AP43" s="23"/>
      <c r="AQ43" s="35" t="s">
        <v>94</v>
      </c>
      <c r="AR43" s="36"/>
      <c r="AS43" s="35"/>
      <c r="AT43" s="37"/>
      <c r="AU43" s="38">
        <f t="shared" si="96"/>
        <v>0</v>
      </c>
      <c r="AV43" s="39"/>
      <c r="AW43" s="39">
        <f t="shared" si="100"/>
        <v>0</v>
      </c>
      <c r="AX43" s="39">
        <f t="shared" si="101"/>
        <v>0</v>
      </c>
      <c r="AY43" s="39">
        <f t="shared" si="102"/>
        <v>0</v>
      </c>
      <c r="AZ43" s="40"/>
      <c r="BA43" s="42"/>
      <c r="BB43" s="42"/>
      <c r="BC43" s="16"/>
      <c r="BD43" s="17"/>
      <c r="BE43" s="16"/>
      <c r="BF43" s="18"/>
      <c r="BG43" s="20">
        <f t="shared" si="21"/>
        <v>0</v>
      </c>
      <c r="BH43" s="20"/>
      <c r="BI43" s="20">
        <f t="shared" si="22"/>
        <v>0</v>
      </c>
      <c r="BJ43" s="20">
        <f t="shared" si="23"/>
        <v>0</v>
      </c>
      <c r="BK43" s="20">
        <f t="shared" si="24"/>
        <v>0</v>
      </c>
      <c r="BL43" s="21"/>
      <c r="BM43" s="23"/>
      <c r="BN43" s="23"/>
      <c r="BO43" s="35" t="s">
        <v>94</v>
      </c>
      <c r="BP43" s="36" t="s">
        <v>155</v>
      </c>
      <c r="BQ43" s="35" t="s">
        <v>159</v>
      </c>
      <c r="BR43" s="37">
        <v>135467</v>
      </c>
      <c r="BS43" s="38">
        <f t="shared" si="25"/>
        <v>25738.73</v>
      </c>
      <c r="BT43" s="39">
        <f t="shared" si="81"/>
        <v>161205.73000000001</v>
      </c>
      <c r="BU43" s="39">
        <f t="shared" si="26"/>
        <v>101559609.90000001</v>
      </c>
      <c r="BV43" s="39">
        <f t="shared" si="27"/>
        <v>8705109.4199999999</v>
      </c>
      <c r="BW43" s="39">
        <f t="shared" si="28"/>
        <v>110264719.32000001</v>
      </c>
      <c r="BX43" s="40">
        <v>5</v>
      </c>
      <c r="BY43" s="42"/>
      <c r="BZ43" s="42" t="s">
        <v>149</v>
      </c>
      <c r="CA43" s="16" t="s">
        <v>94</v>
      </c>
      <c r="CB43" s="17"/>
      <c r="CC43" s="16"/>
      <c r="CD43" s="18"/>
      <c r="CE43" s="19">
        <f t="shared" si="29"/>
        <v>0</v>
      </c>
      <c r="CF43" s="20"/>
      <c r="CG43" s="20">
        <f t="shared" si="30"/>
        <v>0</v>
      </c>
      <c r="CH43" s="20">
        <f t="shared" si="31"/>
        <v>0</v>
      </c>
      <c r="CI43" s="20">
        <f t="shared" si="32"/>
        <v>0</v>
      </c>
      <c r="CJ43" s="21"/>
      <c r="CK43" s="23"/>
      <c r="CL43" s="23"/>
      <c r="CM43" s="35"/>
      <c r="CN43" s="36"/>
      <c r="CO43" s="35"/>
      <c r="CP43" s="37"/>
      <c r="CQ43" s="38">
        <f t="shared" si="33"/>
        <v>0</v>
      </c>
      <c r="CR43" s="39"/>
      <c r="CS43" s="39">
        <f t="shared" si="34"/>
        <v>0</v>
      </c>
      <c r="CT43" s="39">
        <f t="shared" si="35"/>
        <v>0</v>
      </c>
      <c r="CU43" s="39">
        <f t="shared" si="36"/>
        <v>0</v>
      </c>
      <c r="CV43" s="40"/>
      <c r="CW43" s="42"/>
      <c r="CX43" s="42"/>
      <c r="CY43" s="16" t="s">
        <v>94</v>
      </c>
      <c r="CZ43" s="17"/>
      <c r="DA43" s="16"/>
      <c r="DB43" s="18"/>
      <c r="DC43" s="19">
        <f t="shared" si="37"/>
        <v>0</v>
      </c>
      <c r="DD43" s="20"/>
      <c r="DE43" s="20">
        <f t="shared" si="38"/>
        <v>0</v>
      </c>
      <c r="DF43" s="20">
        <f t="shared" si="39"/>
        <v>0</v>
      </c>
      <c r="DG43" s="20">
        <f t="shared" si="40"/>
        <v>0</v>
      </c>
      <c r="DH43" s="21"/>
      <c r="DI43" s="23"/>
      <c r="DJ43" s="23"/>
      <c r="DK43" s="35" t="s">
        <v>94</v>
      </c>
      <c r="DL43" s="36" t="s">
        <v>94</v>
      </c>
      <c r="DM43" s="35" t="s">
        <v>179</v>
      </c>
      <c r="DN43" s="37">
        <v>59000</v>
      </c>
      <c r="DO43" s="38">
        <f t="shared" si="41"/>
        <v>11210</v>
      </c>
      <c r="DP43" s="39">
        <f t="shared" si="76"/>
        <v>70210</v>
      </c>
      <c r="DQ43" s="39">
        <f t="shared" si="42"/>
        <v>44232300</v>
      </c>
      <c r="DR43" s="39">
        <f t="shared" si="43"/>
        <v>3791340</v>
      </c>
      <c r="DS43" s="39">
        <f t="shared" si="44"/>
        <v>48023640</v>
      </c>
      <c r="DT43" s="40"/>
      <c r="DU43" s="42"/>
      <c r="DV43" s="42" t="s">
        <v>173</v>
      </c>
      <c r="DW43" s="16" t="s">
        <v>94</v>
      </c>
      <c r="DX43" s="17"/>
      <c r="DY43" s="16"/>
      <c r="DZ43" s="18"/>
      <c r="EA43" s="19">
        <f t="shared" si="45"/>
        <v>0</v>
      </c>
      <c r="EB43" s="20"/>
      <c r="EC43" s="20">
        <f t="shared" si="46"/>
        <v>0</v>
      </c>
      <c r="ED43" s="20">
        <f t="shared" si="47"/>
        <v>0</v>
      </c>
      <c r="EE43" s="20">
        <f t="shared" si="48"/>
        <v>0</v>
      </c>
      <c r="EF43" s="21"/>
      <c r="EG43" s="23"/>
      <c r="EH43" s="23"/>
      <c r="EI43" s="35" t="s">
        <v>94</v>
      </c>
      <c r="EJ43" s="36"/>
      <c r="EK43" s="35"/>
      <c r="EL43" s="37"/>
      <c r="EM43" s="38">
        <f t="shared" si="49"/>
        <v>0</v>
      </c>
      <c r="EN43" s="39"/>
      <c r="EO43" s="39">
        <f t="shared" si="103"/>
        <v>0</v>
      </c>
      <c r="EP43" s="39">
        <f t="shared" si="104"/>
        <v>0</v>
      </c>
      <c r="EQ43" s="39">
        <f t="shared" si="50"/>
        <v>0</v>
      </c>
      <c r="ER43" s="40"/>
      <c r="ES43" s="42"/>
      <c r="ET43" s="42"/>
      <c r="EU43" s="16" t="s">
        <v>94</v>
      </c>
      <c r="EV43" s="17"/>
      <c r="EW43" s="16"/>
      <c r="EX43" s="18"/>
      <c r="EY43" s="19">
        <f t="shared" si="51"/>
        <v>0</v>
      </c>
      <c r="EZ43" s="20"/>
      <c r="FA43" s="20">
        <f t="shared" si="52"/>
        <v>0</v>
      </c>
      <c r="FB43" s="20">
        <f t="shared" si="53"/>
        <v>0</v>
      </c>
      <c r="FC43" s="20">
        <f t="shared" si="54"/>
        <v>0</v>
      </c>
      <c r="FD43" s="21"/>
      <c r="FE43" s="23"/>
      <c r="FF43" s="23"/>
      <c r="FG43" s="35" t="s">
        <v>94</v>
      </c>
      <c r="FH43" s="36"/>
      <c r="FI43" s="35"/>
      <c r="FJ43" s="37"/>
      <c r="FK43" s="38">
        <f t="shared" si="55"/>
        <v>0</v>
      </c>
      <c r="FL43" s="39"/>
      <c r="FM43" s="39">
        <f t="shared" si="105"/>
        <v>0</v>
      </c>
      <c r="FN43" s="39">
        <f t="shared" si="56"/>
        <v>0</v>
      </c>
      <c r="FO43" s="39">
        <f t="shared" si="57"/>
        <v>0</v>
      </c>
      <c r="FP43" s="40"/>
      <c r="FQ43" s="42"/>
      <c r="FR43" s="42"/>
      <c r="FS43" s="16" t="s">
        <v>94</v>
      </c>
      <c r="FT43" s="17"/>
      <c r="FU43" s="16"/>
      <c r="FV43" s="18"/>
      <c r="FW43" s="19">
        <f t="shared" si="58"/>
        <v>0</v>
      </c>
      <c r="FX43" s="20"/>
      <c r="FY43" s="20">
        <f t="shared" si="59"/>
        <v>0</v>
      </c>
      <c r="FZ43" s="20">
        <f t="shared" si="60"/>
        <v>0</v>
      </c>
      <c r="GA43" s="20">
        <f t="shared" si="61"/>
        <v>0</v>
      </c>
      <c r="GB43" s="21"/>
      <c r="GC43" s="23"/>
      <c r="GD43" s="23"/>
      <c r="GE43" s="35" t="s">
        <v>94</v>
      </c>
      <c r="GF43" s="36"/>
      <c r="GG43" s="35"/>
      <c r="GH43" s="37"/>
      <c r="GI43" s="38">
        <f t="shared" si="62"/>
        <v>0</v>
      </c>
      <c r="GJ43" s="39"/>
      <c r="GK43" s="39">
        <f t="shared" si="64"/>
        <v>0</v>
      </c>
      <c r="GL43" s="39">
        <f t="shared" si="65"/>
        <v>0</v>
      </c>
      <c r="GM43" s="39">
        <f t="shared" si="66"/>
        <v>0</v>
      </c>
      <c r="GN43" s="40"/>
      <c r="GO43" s="42"/>
      <c r="GP43" s="42"/>
      <c r="GQ43" s="16" t="s">
        <v>94</v>
      </c>
      <c r="GR43" s="17"/>
      <c r="GS43" s="16"/>
      <c r="GT43" s="18"/>
      <c r="GU43" s="19">
        <f t="shared" si="67"/>
        <v>0</v>
      </c>
      <c r="GV43" s="20"/>
      <c r="GW43" s="20">
        <f t="shared" si="68"/>
        <v>0</v>
      </c>
      <c r="GX43" s="20">
        <f t="shared" si="106"/>
        <v>0</v>
      </c>
      <c r="GY43" s="20">
        <f t="shared" si="107"/>
        <v>0</v>
      </c>
      <c r="GZ43" s="21"/>
      <c r="HA43" s="23"/>
      <c r="HB43" s="23"/>
      <c r="HC43" s="35" t="s">
        <v>94</v>
      </c>
      <c r="HD43" s="36" t="s">
        <v>96</v>
      </c>
      <c r="HE43" s="35" t="s">
        <v>218</v>
      </c>
      <c r="HF43" s="37">
        <v>40000</v>
      </c>
      <c r="HG43" s="38">
        <f t="shared" si="69"/>
        <v>7600</v>
      </c>
      <c r="HH43" s="39">
        <f t="shared" si="89"/>
        <v>47600</v>
      </c>
      <c r="HI43" s="39">
        <f t="shared" si="70"/>
        <v>29988000</v>
      </c>
      <c r="HJ43" s="39">
        <f t="shared" si="71"/>
        <v>2570400</v>
      </c>
      <c r="HK43" s="39">
        <f t="shared" si="72"/>
        <v>32558400</v>
      </c>
      <c r="HL43" s="40">
        <v>3</v>
      </c>
      <c r="HM43" s="42"/>
      <c r="HN43" s="42" t="s">
        <v>219</v>
      </c>
      <c r="HO43" s="26">
        <f t="shared" si="83"/>
        <v>47600</v>
      </c>
      <c r="HP43" s="26" t="str">
        <f t="shared" si="84"/>
        <v>18.SURGIPLAST</v>
      </c>
      <c r="HQ43" s="86">
        <f t="shared" si="75"/>
        <v>32558400</v>
      </c>
    </row>
    <row r="44" spans="1:225" ht="133.5" customHeight="1" x14ac:dyDescent="0.25">
      <c r="A44" s="27">
        <v>42</v>
      </c>
      <c r="B44" s="27">
        <v>42131708</v>
      </c>
      <c r="C44" s="28">
        <v>1910200100020</v>
      </c>
      <c r="D44" s="29" t="s">
        <v>58</v>
      </c>
      <c r="E44" s="31">
        <v>90</v>
      </c>
      <c r="F44" s="31">
        <v>0</v>
      </c>
      <c r="G44" s="59" t="s">
        <v>94</v>
      </c>
      <c r="H44" s="17"/>
      <c r="I44" s="16"/>
      <c r="J44" s="18"/>
      <c r="K44" s="19">
        <f t="shared" si="10"/>
        <v>0</v>
      </c>
      <c r="L44" s="20"/>
      <c r="M44" s="20">
        <f t="shared" si="11"/>
        <v>0</v>
      </c>
      <c r="N44" s="20">
        <f t="shared" si="12"/>
        <v>0</v>
      </c>
      <c r="O44" s="20">
        <f t="shared" si="13"/>
        <v>0</v>
      </c>
      <c r="P44" s="22"/>
      <c r="Q44" s="23"/>
      <c r="R44" s="23"/>
      <c r="S44" s="44" t="s">
        <v>94</v>
      </c>
      <c r="T44" s="36"/>
      <c r="U44" s="35"/>
      <c r="V44" s="37"/>
      <c r="W44" s="39">
        <f t="shared" si="14"/>
        <v>0</v>
      </c>
      <c r="X44" s="39"/>
      <c r="Y44" s="39">
        <f t="shared" si="15"/>
        <v>0</v>
      </c>
      <c r="Z44" s="39">
        <f t="shared" si="16"/>
        <v>0</v>
      </c>
      <c r="AA44" s="39">
        <f t="shared" si="17"/>
        <v>0</v>
      </c>
      <c r="AB44" s="57"/>
      <c r="AC44" s="42"/>
      <c r="AD44" s="42"/>
      <c r="AE44" s="16" t="s">
        <v>94</v>
      </c>
      <c r="AF44" s="17"/>
      <c r="AG44" s="16"/>
      <c r="AH44" s="18"/>
      <c r="AI44" s="19">
        <f t="shared" si="18"/>
        <v>0</v>
      </c>
      <c r="AJ44" s="20"/>
      <c r="AK44" s="20">
        <f t="shared" si="98"/>
        <v>0</v>
      </c>
      <c r="AL44" s="20">
        <f t="shared" si="99"/>
        <v>0</v>
      </c>
      <c r="AM44" s="20">
        <f t="shared" si="19"/>
        <v>0</v>
      </c>
      <c r="AN44" s="22"/>
      <c r="AO44" s="23"/>
      <c r="AP44" s="23"/>
      <c r="AQ44" s="35" t="s">
        <v>94</v>
      </c>
      <c r="AR44" s="36"/>
      <c r="AS44" s="35"/>
      <c r="AT44" s="37"/>
      <c r="AU44" s="38">
        <f t="shared" si="96"/>
        <v>0</v>
      </c>
      <c r="AV44" s="39"/>
      <c r="AW44" s="39">
        <f t="shared" si="100"/>
        <v>0</v>
      </c>
      <c r="AX44" s="39">
        <f t="shared" si="101"/>
        <v>0</v>
      </c>
      <c r="AY44" s="39">
        <f t="shared" si="102"/>
        <v>0</v>
      </c>
      <c r="AZ44" s="41"/>
      <c r="BA44" s="42"/>
      <c r="BB44" s="42"/>
      <c r="BC44" s="16"/>
      <c r="BD44" s="17"/>
      <c r="BE44" s="16"/>
      <c r="BF44" s="18"/>
      <c r="BG44" s="20">
        <f t="shared" si="21"/>
        <v>0</v>
      </c>
      <c r="BH44" s="20"/>
      <c r="BI44" s="20">
        <f t="shared" si="22"/>
        <v>0</v>
      </c>
      <c r="BJ44" s="20">
        <f t="shared" si="23"/>
        <v>0</v>
      </c>
      <c r="BK44" s="20">
        <f t="shared" si="24"/>
        <v>0</v>
      </c>
      <c r="BL44" s="22"/>
      <c r="BM44" s="23"/>
      <c r="BN44" s="23"/>
      <c r="BO44" s="35" t="s">
        <v>94</v>
      </c>
      <c r="BP44" s="36" t="s">
        <v>156</v>
      </c>
      <c r="BQ44" s="35" t="s">
        <v>159</v>
      </c>
      <c r="BR44" s="37">
        <v>145484</v>
      </c>
      <c r="BS44" s="38">
        <f t="shared" si="25"/>
        <v>27641.96</v>
      </c>
      <c r="BT44" s="39">
        <f t="shared" si="81"/>
        <v>173125.96</v>
      </c>
      <c r="BU44" s="39">
        <f t="shared" si="26"/>
        <v>15581336.399999999</v>
      </c>
      <c r="BV44" s="39">
        <f t="shared" si="27"/>
        <v>0</v>
      </c>
      <c r="BW44" s="39">
        <f t="shared" si="28"/>
        <v>15581336.399999999</v>
      </c>
      <c r="BX44" s="40">
        <v>5</v>
      </c>
      <c r="BY44" s="42"/>
      <c r="BZ44" s="42" t="s">
        <v>149</v>
      </c>
      <c r="CA44" s="16" t="s">
        <v>94</v>
      </c>
      <c r="CB44" s="17"/>
      <c r="CC44" s="16"/>
      <c r="CD44" s="18"/>
      <c r="CE44" s="19">
        <f t="shared" si="29"/>
        <v>0</v>
      </c>
      <c r="CF44" s="20"/>
      <c r="CG44" s="20">
        <f t="shared" si="30"/>
        <v>0</v>
      </c>
      <c r="CH44" s="20">
        <f t="shared" si="31"/>
        <v>0</v>
      </c>
      <c r="CI44" s="20">
        <f t="shared" si="32"/>
        <v>0</v>
      </c>
      <c r="CJ44" s="22"/>
      <c r="CK44" s="23"/>
      <c r="CL44" s="23"/>
      <c r="CM44" s="35"/>
      <c r="CN44" s="36"/>
      <c r="CO44" s="35"/>
      <c r="CP44" s="37"/>
      <c r="CQ44" s="38">
        <f t="shared" si="33"/>
        <v>0</v>
      </c>
      <c r="CR44" s="39"/>
      <c r="CS44" s="39">
        <f t="shared" si="34"/>
        <v>0</v>
      </c>
      <c r="CT44" s="39">
        <f t="shared" si="35"/>
        <v>0</v>
      </c>
      <c r="CU44" s="39">
        <f t="shared" si="36"/>
        <v>0</v>
      </c>
      <c r="CV44" s="41"/>
      <c r="CW44" s="42"/>
      <c r="CX44" s="42"/>
      <c r="CY44" s="16" t="s">
        <v>94</v>
      </c>
      <c r="CZ44" s="17"/>
      <c r="DA44" s="16"/>
      <c r="DB44" s="18"/>
      <c r="DC44" s="19">
        <f t="shared" si="37"/>
        <v>0</v>
      </c>
      <c r="DD44" s="20"/>
      <c r="DE44" s="20">
        <f t="shared" si="38"/>
        <v>0</v>
      </c>
      <c r="DF44" s="20">
        <f t="shared" si="39"/>
        <v>0</v>
      </c>
      <c r="DG44" s="20">
        <f t="shared" si="40"/>
        <v>0</v>
      </c>
      <c r="DH44" s="22"/>
      <c r="DI44" s="23"/>
      <c r="DJ44" s="23"/>
      <c r="DK44" s="35" t="s">
        <v>94</v>
      </c>
      <c r="DL44" s="36"/>
      <c r="DM44" s="35" t="s">
        <v>183</v>
      </c>
      <c r="DN44" s="37"/>
      <c r="DO44" s="38">
        <f t="shared" si="41"/>
        <v>0</v>
      </c>
      <c r="DP44" s="39"/>
      <c r="DQ44" s="39">
        <f t="shared" si="42"/>
        <v>0</v>
      </c>
      <c r="DR44" s="39">
        <f t="shared" si="43"/>
        <v>0</v>
      </c>
      <c r="DS44" s="39">
        <f t="shared" si="44"/>
        <v>0</v>
      </c>
      <c r="DT44" s="41"/>
      <c r="DU44" s="42"/>
      <c r="DV44" s="42"/>
      <c r="DW44" s="16" t="s">
        <v>94</v>
      </c>
      <c r="DX44" s="17"/>
      <c r="DY44" s="16"/>
      <c r="DZ44" s="18"/>
      <c r="EA44" s="19">
        <f t="shared" si="45"/>
        <v>0</v>
      </c>
      <c r="EB44" s="20"/>
      <c r="EC44" s="20">
        <f t="shared" si="46"/>
        <v>0</v>
      </c>
      <c r="ED44" s="20">
        <f t="shared" si="47"/>
        <v>0</v>
      </c>
      <c r="EE44" s="20">
        <f t="shared" si="48"/>
        <v>0</v>
      </c>
      <c r="EF44" s="22"/>
      <c r="EG44" s="23"/>
      <c r="EH44" s="23"/>
      <c r="EI44" s="35" t="s">
        <v>94</v>
      </c>
      <c r="EJ44" s="36" t="s">
        <v>4</v>
      </c>
      <c r="EK44" s="35" t="s">
        <v>190</v>
      </c>
      <c r="EL44" s="37">
        <v>180000</v>
      </c>
      <c r="EM44" s="38">
        <f t="shared" si="49"/>
        <v>34200</v>
      </c>
      <c r="EN44" s="39">
        <f t="shared" si="82"/>
        <v>214200</v>
      </c>
      <c r="EO44" s="39">
        <f t="shared" si="103"/>
        <v>19278000</v>
      </c>
      <c r="EP44" s="39">
        <f t="shared" si="104"/>
        <v>0</v>
      </c>
      <c r="EQ44" s="39">
        <f t="shared" si="50"/>
        <v>19278000</v>
      </c>
      <c r="ER44" s="40">
        <v>5</v>
      </c>
      <c r="ES44" s="42">
        <v>3</v>
      </c>
      <c r="ET44" s="42" t="s">
        <v>189</v>
      </c>
      <c r="EU44" s="16" t="s">
        <v>94</v>
      </c>
      <c r="EV44" s="17"/>
      <c r="EW44" s="16"/>
      <c r="EX44" s="18"/>
      <c r="EY44" s="19">
        <f t="shared" si="51"/>
        <v>0</v>
      </c>
      <c r="EZ44" s="20"/>
      <c r="FA44" s="20">
        <f t="shared" si="52"/>
        <v>0</v>
      </c>
      <c r="FB44" s="20">
        <f t="shared" si="53"/>
        <v>0</v>
      </c>
      <c r="FC44" s="20">
        <f t="shared" si="54"/>
        <v>0</v>
      </c>
      <c r="FD44" s="22"/>
      <c r="FE44" s="23"/>
      <c r="FF44" s="23"/>
      <c r="FG44" s="35" t="s">
        <v>94</v>
      </c>
      <c r="FH44" s="36"/>
      <c r="FI44" s="35"/>
      <c r="FJ44" s="37"/>
      <c r="FK44" s="38">
        <f t="shared" si="55"/>
        <v>0</v>
      </c>
      <c r="FL44" s="39"/>
      <c r="FM44" s="39">
        <f t="shared" si="105"/>
        <v>0</v>
      </c>
      <c r="FN44" s="39">
        <f t="shared" si="56"/>
        <v>0</v>
      </c>
      <c r="FO44" s="39">
        <f t="shared" si="57"/>
        <v>0</v>
      </c>
      <c r="FP44" s="41"/>
      <c r="FQ44" s="42"/>
      <c r="FR44" s="42"/>
      <c r="FS44" s="16" t="s">
        <v>94</v>
      </c>
      <c r="FT44" s="17"/>
      <c r="FU44" s="16"/>
      <c r="FV44" s="18"/>
      <c r="FW44" s="19">
        <f t="shared" si="58"/>
        <v>0</v>
      </c>
      <c r="FX44" s="20"/>
      <c r="FY44" s="20">
        <f t="shared" si="59"/>
        <v>0</v>
      </c>
      <c r="FZ44" s="20">
        <f t="shared" si="60"/>
        <v>0</v>
      </c>
      <c r="GA44" s="20">
        <f t="shared" si="61"/>
        <v>0</v>
      </c>
      <c r="GB44" s="22"/>
      <c r="GC44" s="23"/>
      <c r="GD44" s="23"/>
      <c r="GE44" s="35" t="s">
        <v>94</v>
      </c>
      <c r="GF44" s="36"/>
      <c r="GG44" s="35"/>
      <c r="GH44" s="37"/>
      <c r="GI44" s="38">
        <f t="shared" si="62"/>
        <v>0</v>
      </c>
      <c r="GJ44" s="39"/>
      <c r="GK44" s="39">
        <f t="shared" si="64"/>
        <v>0</v>
      </c>
      <c r="GL44" s="39">
        <f t="shared" si="65"/>
        <v>0</v>
      </c>
      <c r="GM44" s="39">
        <f t="shared" si="66"/>
        <v>0</v>
      </c>
      <c r="GN44" s="41"/>
      <c r="GO44" s="42"/>
      <c r="GP44" s="42"/>
      <c r="GQ44" s="16" t="s">
        <v>94</v>
      </c>
      <c r="GR44" s="17"/>
      <c r="GS44" s="16"/>
      <c r="GT44" s="18"/>
      <c r="GU44" s="19">
        <f t="shared" si="67"/>
        <v>0</v>
      </c>
      <c r="GV44" s="20"/>
      <c r="GW44" s="20">
        <f t="shared" si="68"/>
        <v>0</v>
      </c>
      <c r="GX44" s="20">
        <f t="shared" si="106"/>
        <v>0</v>
      </c>
      <c r="GY44" s="20">
        <f t="shared" si="107"/>
        <v>0</v>
      </c>
      <c r="GZ44" s="22"/>
      <c r="HA44" s="23"/>
      <c r="HB44" s="23"/>
      <c r="HC44" s="35" t="s">
        <v>94</v>
      </c>
      <c r="HD44" s="36"/>
      <c r="HE44" s="35"/>
      <c r="HF44" s="37"/>
      <c r="HG44" s="38">
        <f t="shared" si="69"/>
        <v>0</v>
      </c>
      <c r="HH44" s="39"/>
      <c r="HI44" s="39">
        <f t="shared" si="70"/>
        <v>0</v>
      </c>
      <c r="HJ44" s="39">
        <f t="shared" si="71"/>
        <v>0</v>
      </c>
      <c r="HK44" s="39">
        <f t="shared" si="72"/>
        <v>0</v>
      </c>
      <c r="HL44" s="41"/>
      <c r="HM44" s="42"/>
      <c r="HN44" s="42"/>
      <c r="HO44" s="26">
        <f t="shared" si="83"/>
        <v>173125.96</v>
      </c>
      <c r="HP44" s="26" t="str">
        <f t="shared" si="84"/>
        <v xml:space="preserve">6. MINERVA MEDICAL </v>
      </c>
      <c r="HQ44" s="86">
        <f t="shared" si="75"/>
        <v>15581336.399999999</v>
      </c>
    </row>
    <row r="45" spans="1:225" ht="130.5" customHeight="1" x14ac:dyDescent="0.25">
      <c r="A45" s="27">
        <v>43</v>
      </c>
      <c r="B45" s="27">
        <v>42131708</v>
      </c>
      <c r="C45" s="28">
        <v>1910200100020</v>
      </c>
      <c r="D45" s="29" t="s">
        <v>59</v>
      </c>
      <c r="E45" s="31">
        <v>90</v>
      </c>
      <c r="F45" s="31">
        <v>0</v>
      </c>
      <c r="G45" s="59" t="s">
        <v>94</v>
      </c>
      <c r="H45" s="17"/>
      <c r="I45" s="16"/>
      <c r="J45" s="18"/>
      <c r="K45" s="19">
        <f t="shared" si="10"/>
        <v>0</v>
      </c>
      <c r="L45" s="20"/>
      <c r="M45" s="20">
        <f t="shared" si="11"/>
        <v>0</v>
      </c>
      <c r="N45" s="20">
        <f t="shared" si="12"/>
        <v>0</v>
      </c>
      <c r="O45" s="20">
        <f t="shared" si="13"/>
        <v>0</v>
      </c>
      <c r="P45" s="21"/>
      <c r="Q45" s="23"/>
      <c r="R45" s="23"/>
      <c r="S45" s="44" t="s">
        <v>94</v>
      </c>
      <c r="T45" s="36"/>
      <c r="U45" s="35"/>
      <c r="V45" s="37"/>
      <c r="W45" s="39">
        <f t="shared" si="14"/>
        <v>0</v>
      </c>
      <c r="X45" s="39"/>
      <c r="Y45" s="39">
        <f t="shared" si="15"/>
        <v>0</v>
      </c>
      <c r="Z45" s="39">
        <f t="shared" si="16"/>
        <v>0</v>
      </c>
      <c r="AA45" s="39">
        <f t="shared" si="17"/>
        <v>0</v>
      </c>
      <c r="AB45" s="56"/>
      <c r="AC45" s="42"/>
      <c r="AD45" s="42"/>
      <c r="AE45" s="16" t="s">
        <v>94</v>
      </c>
      <c r="AF45" s="17"/>
      <c r="AG45" s="16"/>
      <c r="AH45" s="18"/>
      <c r="AI45" s="19">
        <f t="shared" si="18"/>
        <v>0</v>
      </c>
      <c r="AJ45" s="20"/>
      <c r="AK45" s="20">
        <f t="shared" si="98"/>
        <v>0</v>
      </c>
      <c r="AL45" s="20">
        <f t="shared" si="99"/>
        <v>0</v>
      </c>
      <c r="AM45" s="20">
        <f t="shared" si="19"/>
        <v>0</v>
      </c>
      <c r="AN45" s="21"/>
      <c r="AO45" s="23"/>
      <c r="AP45" s="23"/>
      <c r="AQ45" s="35" t="s">
        <v>94</v>
      </c>
      <c r="AR45" s="36"/>
      <c r="AS45" s="35"/>
      <c r="AT45" s="37"/>
      <c r="AU45" s="38">
        <f t="shared" si="96"/>
        <v>0</v>
      </c>
      <c r="AV45" s="39"/>
      <c r="AW45" s="39">
        <f t="shared" si="100"/>
        <v>0</v>
      </c>
      <c r="AX45" s="39">
        <f t="shared" si="101"/>
        <v>0</v>
      </c>
      <c r="AY45" s="39">
        <f t="shared" si="102"/>
        <v>0</v>
      </c>
      <c r="AZ45" s="40"/>
      <c r="BA45" s="42"/>
      <c r="BB45" s="42"/>
      <c r="BC45" s="16"/>
      <c r="BD45" s="17"/>
      <c r="BE45" s="16"/>
      <c r="BF45" s="18"/>
      <c r="BG45" s="20">
        <f t="shared" si="21"/>
        <v>0</v>
      </c>
      <c r="BH45" s="20"/>
      <c r="BI45" s="20">
        <f t="shared" si="22"/>
        <v>0</v>
      </c>
      <c r="BJ45" s="20">
        <f t="shared" si="23"/>
        <v>0</v>
      </c>
      <c r="BK45" s="20">
        <f t="shared" si="24"/>
        <v>0</v>
      </c>
      <c r="BL45" s="21"/>
      <c r="BM45" s="23"/>
      <c r="BN45" s="23"/>
      <c r="BO45" s="35" t="s">
        <v>94</v>
      </c>
      <c r="BP45" s="36" t="s">
        <v>157</v>
      </c>
      <c r="BQ45" s="35" t="s">
        <v>159</v>
      </c>
      <c r="BR45" s="37">
        <v>123292</v>
      </c>
      <c r="BS45" s="38">
        <f t="shared" si="25"/>
        <v>23425.48</v>
      </c>
      <c r="BT45" s="39">
        <f t="shared" si="81"/>
        <v>146717.48000000001</v>
      </c>
      <c r="BU45" s="39">
        <f t="shared" si="26"/>
        <v>13204573.200000001</v>
      </c>
      <c r="BV45" s="39">
        <f t="shared" si="27"/>
        <v>0</v>
      </c>
      <c r="BW45" s="39">
        <f t="shared" si="28"/>
        <v>13204573.200000001</v>
      </c>
      <c r="BX45" s="40">
        <v>5</v>
      </c>
      <c r="BY45" s="42"/>
      <c r="BZ45" s="42" t="s">
        <v>149</v>
      </c>
      <c r="CA45" s="16" t="s">
        <v>94</v>
      </c>
      <c r="CB45" s="17"/>
      <c r="CC45" s="16"/>
      <c r="CD45" s="18"/>
      <c r="CE45" s="19">
        <f t="shared" si="29"/>
        <v>0</v>
      </c>
      <c r="CF45" s="20"/>
      <c r="CG45" s="20">
        <f t="shared" si="30"/>
        <v>0</v>
      </c>
      <c r="CH45" s="20">
        <f t="shared" si="31"/>
        <v>0</v>
      </c>
      <c r="CI45" s="20">
        <f t="shared" si="32"/>
        <v>0</v>
      </c>
      <c r="CJ45" s="21"/>
      <c r="CK45" s="23"/>
      <c r="CL45" s="23"/>
      <c r="CM45" s="35"/>
      <c r="CN45" s="36"/>
      <c r="CO45" s="35"/>
      <c r="CP45" s="37"/>
      <c r="CQ45" s="38">
        <f t="shared" si="33"/>
        <v>0</v>
      </c>
      <c r="CR45" s="39"/>
      <c r="CS45" s="39">
        <f t="shared" si="34"/>
        <v>0</v>
      </c>
      <c r="CT45" s="39">
        <f t="shared" si="35"/>
        <v>0</v>
      </c>
      <c r="CU45" s="39">
        <f t="shared" si="36"/>
        <v>0</v>
      </c>
      <c r="CV45" s="40"/>
      <c r="CW45" s="42"/>
      <c r="CX45" s="42"/>
      <c r="CY45" s="16" t="s">
        <v>94</v>
      </c>
      <c r="CZ45" s="17"/>
      <c r="DA45" s="16"/>
      <c r="DB45" s="18"/>
      <c r="DC45" s="19">
        <f t="shared" si="37"/>
        <v>0</v>
      </c>
      <c r="DD45" s="20"/>
      <c r="DE45" s="20">
        <f t="shared" si="38"/>
        <v>0</v>
      </c>
      <c r="DF45" s="20">
        <f t="shared" si="39"/>
        <v>0</v>
      </c>
      <c r="DG45" s="20">
        <f t="shared" si="40"/>
        <v>0</v>
      </c>
      <c r="DH45" s="21"/>
      <c r="DI45" s="23"/>
      <c r="DJ45" s="23"/>
      <c r="DK45" s="35" t="s">
        <v>94</v>
      </c>
      <c r="DL45" s="36"/>
      <c r="DM45" s="35" t="s">
        <v>183</v>
      </c>
      <c r="DN45" s="37"/>
      <c r="DO45" s="38">
        <f t="shared" si="41"/>
        <v>0</v>
      </c>
      <c r="DP45" s="39"/>
      <c r="DQ45" s="39">
        <f t="shared" si="42"/>
        <v>0</v>
      </c>
      <c r="DR45" s="39">
        <f t="shared" si="43"/>
        <v>0</v>
      </c>
      <c r="DS45" s="39">
        <f t="shared" si="44"/>
        <v>0</v>
      </c>
      <c r="DT45" s="40"/>
      <c r="DU45" s="42"/>
      <c r="DV45" s="42"/>
      <c r="DW45" s="16" t="s">
        <v>94</v>
      </c>
      <c r="DX45" s="17"/>
      <c r="DY45" s="16"/>
      <c r="DZ45" s="18"/>
      <c r="EA45" s="19">
        <f t="shared" si="45"/>
        <v>0</v>
      </c>
      <c r="EB45" s="20"/>
      <c r="EC45" s="20">
        <f t="shared" si="46"/>
        <v>0</v>
      </c>
      <c r="ED45" s="20">
        <f t="shared" si="47"/>
        <v>0</v>
      </c>
      <c r="EE45" s="20">
        <f t="shared" si="48"/>
        <v>0</v>
      </c>
      <c r="EF45" s="21"/>
      <c r="EG45" s="23"/>
      <c r="EH45" s="23"/>
      <c r="EI45" s="35" t="s">
        <v>94</v>
      </c>
      <c r="EJ45" s="36" t="s">
        <v>4</v>
      </c>
      <c r="EK45" s="35" t="s">
        <v>190</v>
      </c>
      <c r="EL45" s="37">
        <v>180000</v>
      </c>
      <c r="EM45" s="38">
        <f t="shared" si="49"/>
        <v>34200</v>
      </c>
      <c r="EN45" s="39">
        <f t="shared" si="82"/>
        <v>214200</v>
      </c>
      <c r="EO45" s="39">
        <f t="shared" si="103"/>
        <v>19278000</v>
      </c>
      <c r="EP45" s="39">
        <f t="shared" si="104"/>
        <v>0</v>
      </c>
      <c r="EQ45" s="39">
        <f t="shared" si="50"/>
        <v>19278000</v>
      </c>
      <c r="ER45" s="40">
        <v>5</v>
      </c>
      <c r="ES45" s="42">
        <v>3</v>
      </c>
      <c r="ET45" s="42" t="s">
        <v>189</v>
      </c>
      <c r="EU45" s="16" t="s">
        <v>94</v>
      </c>
      <c r="EV45" s="17"/>
      <c r="EW45" s="16"/>
      <c r="EX45" s="18"/>
      <c r="EY45" s="19">
        <f t="shared" si="51"/>
        <v>0</v>
      </c>
      <c r="EZ45" s="20"/>
      <c r="FA45" s="20">
        <f t="shared" si="52"/>
        <v>0</v>
      </c>
      <c r="FB45" s="20">
        <f t="shared" si="53"/>
        <v>0</v>
      </c>
      <c r="FC45" s="20">
        <f t="shared" si="54"/>
        <v>0</v>
      </c>
      <c r="FD45" s="21"/>
      <c r="FE45" s="23"/>
      <c r="FF45" s="23"/>
      <c r="FG45" s="35" t="s">
        <v>94</v>
      </c>
      <c r="FH45" s="36"/>
      <c r="FI45" s="35"/>
      <c r="FJ45" s="37"/>
      <c r="FK45" s="38">
        <f t="shared" si="55"/>
        <v>0</v>
      </c>
      <c r="FL45" s="39"/>
      <c r="FM45" s="39">
        <f t="shared" si="105"/>
        <v>0</v>
      </c>
      <c r="FN45" s="39">
        <f t="shared" si="56"/>
        <v>0</v>
      </c>
      <c r="FO45" s="39">
        <f t="shared" si="57"/>
        <v>0</v>
      </c>
      <c r="FP45" s="40"/>
      <c r="FQ45" s="42"/>
      <c r="FR45" s="42"/>
      <c r="FS45" s="16" t="s">
        <v>94</v>
      </c>
      <c r="FT45" s="17"/>
      <c r="FU45" s="16"/>
      <c r="FV45" s="18"/>
      <c r="FW45" s="19">
        <f t="shared" si="58"/>
        <v>0</v>
      </c>
      <c r="FX45" s="20"/>
      <c r="FY45" s="20">
        <f t="shared" si="59"/>
        <v>0</v>
      </c>
      <c r="FZ45" s="20">
        <f t="shared" si="60"/>
        <v>0</v>
      </c>
      <c r="GA45" s="20">
        <f t="shared" si="61"/>
        <v>0</v>
      </c>
      <c r="GB45" s="21"/>
      <c r="GC45" s="23"/>
      <c r="GD45" s="23"/>
      <c r="GE45" s="35" t="s">
        <v>94</v>
      </c>
      <c r="GF45" s="36"/>
      <c r="GG45" s="35"/>
      <c r="GH45" s="37"/>
      <c r="GI45" s="38">
        <f t="shared" si="62"/>
        <v>0</v>
      </c>
      <c r="GJ45" s="39"/>
      <c r="GK45" s="39">
        <f t="shared" si="64"/>
        <v>0</v>
      </c>
      <c r="GL45" s="39">
        <f t="shared" si="65"/>
        <v>0</v>
      </c>
      <c r="GM45" s="39">
        <f t="shared" si="66"/>
        <v>0</v>
      </c>
      <c r="GN45" s="40"/>
      <c r="GO45" s="42"/>
      <c r="GP45" s="42"/>
      <c r="GQ45" s="16" t="s">
        <v>94</v>
      </c>
      <c r="GR45" s="17"/>
      <c r="GS45" s="16"/>
      <c r="GT45" s="18"/>
      <c r="GU45" s="19">
        <f t="shared" si="67"/>
        <v>0</v>
      </c>
      <c r="GV45" s="20"/>
      <c r="GW45" s="20">
        <f t="shared" si="68"/>
        <v>0</v>
      </c>
      <c r="GX45" s="20">
        <f t="shared" si="106"/>
        <v>0</v>
      </c>
      <c r="GY45" s="20">
        <f t="shared" si="107"/>
        <v>0</v>
      </c>
      <c r="GZ45" s="21"/>
      <c r="HA45" s="23"/>
      <c r="HB45" s="23"/>
      <c r="HC45" s="35" t="s">
        <v>94</v>
      </c>
      <c r="HD45" s="36"/>
      <c r="HE45" s="35"/>
      <c r="HF45" s="37"/>
      <c r="HG45" s="38">
        <f t="shared" si="69"/>
        <v>0</v>
      </c>
      <c r="HH45" s="39"/>
      <c r="HI45" s="39">
        <f t="shared" si="70"/>
        <v>0</v>
      </c>
      <c r="HJ45" s="39">
        <f t="shared" si="71"/>
        <v>0</v>
      </c>
      <c r="HK45" s="39">
        <f t="shared" si="72"/>
        <v>0</v>
      </c>
      <c r="HL45" s="40"/>
      <c r="HM45" s="42"/>
      <c r="HN45" s="42"/>
      <c r="HO45" s="26">
        <f t="shared" si="83"/>
        <v>146717.48000000001</v>
      </c>
      <c r="HP45" s="26" t="str">
        <f t="shared" si="84"/>
        <v xml:space="preserve">6. MINERVA MEDICAL </v>
      </c>
      <c r="HQ45" s="86">
        <f t="shared" si="75"/>
        <v>13204573.200000001</v>
      </c>
    </row>
    <row r="46" spans="1:225" ht="65.25" customHeight="1" x14ac:dyDescent="0.25">
      <c r="A46" s="27">
        <v>44</v>
      </c>
      <c r="B46" s="27">
        <v>42131708</v>
      </c>
      <c r="C46" s="28">
        <v>1910010201523</v>
      </c>
      <c r="D46" s="29" t="s">
        <v>60</v>
      </c>
      <c r="E46" s="31">
        <v>27</v>
      </c>
      <c r="F46" s="31">
        <v>0</v>
      </c>
      <c r="G46" s="59" t="s">
        <v>94</v>
      </c>
      <c r="H46" s="17"/>
      <c r="I46" s="16"/>
      <c r="J46" s="18"/>
      <c r="K46" s="19">
        <f t="shared" si="10"/>
        <v>0</v>
      </c>
      <c r="L46" s="20"/>
      <c r="M46" s="20">
        <f t="shared" si="11"/>
        <v>0</v>
      </c>
      <c r="N46" s="20">
        <f t="shared" si="12"/>
        <v>0</v>
      </c>
      <c r="O46" s="20">
        <f t="shared" si="13"/>
        <v>0</v>
      </c>
      <c r="P46" s="21"/>
      <c r="Q46" s="23"/>
      <c r="R46" s="23"/>
      <c r="S46" s="44" t="s">
        <v>94</v>
      </c>
      <c r="T46" s="36"/>
      <c r="U46" s="35"/>
      <c r="V46" s="37"/>
      <c r="W46" s="39">
        <f t="shared" si="14"/>
        <v>0</v>
      </c>
      <c r="X46" s="39"/>
      <c r="Y46" s="39">
        <f t="shared" si="15"/>
        <v>0</v>
      </c>
      <c r="Z46" s="39">
        <f t="shared" si="16"/>
        <v>0</v>
      </c>
      <c r="AA46" s="39">
        <f t="shared" si="17"/>
        <v>0</v>
      </c>
      <c r="AB46" s="56"/>
      <c r="AC46" s="42"/>
      <c r="AD46" s="42"/>
      <c r="AE46" s="16" t="s">
        <v>94</v>
      </c>
      <c r="AF46" s="17"/>
      <c r="AG46" s="16"/>
      <c r="AH46" s="18"/>
      <c r="AI46" s="19">
        <f t="shared" si="18"/>
        <v>0</v>
      </c>
      <c r="AJ46" s="20"/>
      <c r="AK46" s="20">
        <f t="shared" si="98"/>
        <v>0</v>
      </c>
      <c r="AL46" s="20">
        <f t="shared" si="99"/>
        <v>0</v>
      </c>
      <c r="AM46" s="20">
        <f t="shared" si="19"/>
        <v>0</v>
      </c>
      <c r="AN46" s="21"/>
      <c r="AO46" s="23"/>
      <c r="AP46" s="23"/>
      <c r="AQ46" s="35" t="s">
        <v>94</v>
      </c>
      <c r="AR46" s="36"/>
      <c r="AS46" s="35"/>
      <c r="AT46" s="37"/>
      <c r="AU46" s="38">
        <f t="shared" si="96"/>
        <v>0</v>
      </c>
      <c r="AV46" s="39"/>
      <c r="AW46" s="39">
        <f t="shared" si="100"/>
        <v>0</v>
      </c>
      <c r="AX46" s="39">
        <f t="shared" si="101"/>
        <v>0</v>
      </c>
      <c r="AY46" s="39">
        <f t="shared" si="102"/>
        <v>0</v>
      </c>
      <c r="AZ46" s="40"/>
      <c r="BA46" s="42"/>
      <c r="BB46" s="42"/>
      <c r="BC46" s="16"/>
      <c r="BD46" s="17"/>
      <c r="BE46" s="16"/>
      <c r="BF46" s="18"/>
      <c r="BG46" s="20">
        <f t="shared" si="21"/>
        <v>0</v>
      </c>
      <c r="BH46" s="20"/>
      <c r="BI46" s="20">
        <f t="shared" si="22"/>
        <v>0</v>
      </c>
      <c r="BJ46" s="20">
        <f t="shared" si="23"/>
        <v>0</v>
      </c>
      <c r="BK46" s="20">
        <f t="shared" si="24"/>
        <v>0</v>
      </c>
      <c r="BL46" s="21"/>
      <c r="BM46" s="23"/>
      <c r="BN46" s="23"/>
      <c r="BO46" s="35" t="s">
        <v>94</v>
      </c>
      <c r="BP46" s="36" t="s">
        <v>158</v>
      </c>
      <c r="BQ46" s="35" t="s">
        <v>159</v>
      </c>
      <c r="BR46" s="37">
        <v>220817</v>
      </c>
      <c r="BS46" s="38">
        <f t="shared" si="25"/>
        <v>41955.23</v>
      </c>
      <c r="BT46" s="39">
        <f t="shared" si="81"/>
        <v>262772.23</v>
      </c>
      <c r="BU46" s="39">
        <f t="shared" si="26"/>
        <v>7094850.209999999</v>
      </c>
      <c r="BV46" s="39">
        <f t="shared" si="27"/>
        <v>0</v>
      </c>
      <c r="BW46" s="39">
        <f t="shared" si="28"/>
        <v>7094850.209999999</v>
      </c>
      <c r="BX46" s="40">
        <v>5</v>
      </c>
      <c r="BY46" s="42"/>
      <c r="BZ46" s="42" t="s">
        <v>149</v>
      </c>
      <c r="CA46" s="16" t="s">
        <v>94</v>
      </c>
      <c r="CB46" s="17"/>
      <c r="CC46" s="16"/>
      <c r="CD46" s="18"/>
      <c r="CE46" s="19">
        <f t="shared" si="29"/>
        <v>0</v>
      </c>
      <c r="CF46" s="20"/>
      <c r="CG46" s="20">
        <f t="shared" si="30"/>
        <v>0</v>
      </c>
      <c r="CH46" s="20">
        <f t="shared" si="31"/>
        <v>0</v>
      </c>
      <c r="CI46" s="20">
        <f t="shared" si="32"/>
        <v>0</v>
      </c>
      <c r="CJ46" s="21"/>
      <c r="CK46" s="23"/>
      <c r="CL46" s="23"/>
      <c r="CM46" s="35"/>
      <c r="CN46" s="36"/>
      <c r="CO46" s="35"/>
      <c r="CP46" s="37"/>
      <c r="CQ46" s="38">
        <f t="shared" si="33"/>
        <v>0</v>
      </c>
      <c r="CR46" s="39"/>
      <c r="CS46" s="39">
        <f t="shared" si="34"/>
        <v>0</v>
      </c>
      <c r="CT46" s="39">
        <f t="shared" si="35"/>
        <v>0</v>
      </c>
      <c r="CU46" s="39">
        <f t="shared" si="36"/>
        <v>0</v>
      </c>
      <c r="CV46" s="40"/>
      <c r="CW46" s="42"/>
      <c r="CX46" s="42"/>
      <c r="CY46" s="16" t="s">
        <v>94</v>
      </c>
      <c r="CZ46" s="17"/>
      <c r="DA46" s="16"/>
      <c r="DB46" s="18"/>
      <c r="DC46" s="19">
        <f t="shared" si="37"/>
        <v>0</v>
      </c>
      <c r="DD46" s="20"/>
      <c r="DE46" s="20">
        <f t="shared" si="38"/>
        <v>0</v>
      </c>
      <c r="DF46" s="20">
        <f t="shared" si="39"/>
        <v>0</v>
      </c>
      <c r="DG46" s="20">
        <f t="shared" si="40"/>
        <v>0</v>
      </c>
      <c r="DH46" s="21"/>
      <c r="DI46" s="23"/>
      <c r="DJ46" s="23"/>
      <c r="DK46" s="35" t="s">
        <v>94</v>
      </c>
      <c r="DL46" s="36" t="s">
        <v>94</v>
      </c>
      <c r="DM46" s="35" t="s">
        <v>179</v>
      </c>
      <c r="DN46" s="37">
        <v>94684</v>
      </c>
      <c r="DO46" s="38">
        <f t="shared" si="41"/>
        <v>17989.96</v>
      </c>
      <c r="DP46" s="39">
        <f t="shared" si="76"/>
        <v>112673.95999999999</v>
      </c>
      <c r="DQ46" s="39">
        <f t="shared" si="42"/>
        <v>3042196.92</v>
      </c>
      <c r="DR46" s="39">
        <f t="shared" si="43"/>
        <v>0</v>
      </c>
      <c r="DS46" s="39">
        <f t="shared" si="44"/>
        <v>3042196.92</v>
      </c>
      <c r="DT46" s="40"/>
      <c r="DU46" s="42"/>
      <c r="DV46" s="42" t="s">
        <v>173</v>
      </c>
      <c r="DW46" s="16" t="s">
        <v>94</v>
      </c>
      <c r="DX46" s="17"/>
      <c r="DY46" s="16"/>
      <c r="DZ46" s="18"/>
      <c r="EA46" s="19">
        <f t="shared" si="45"/>
        <v>0</v>
      </c>
      <c r="EB46" s="20"/>
      <c r="EC46" s="20">
        <f t="shared" si="46"/>
        <v>0</v>
      </c>
      <c r="ED46" s="20">
        <f t="shared" si="47"/>
        <v>0</v>
      </c>
      <c r="EE46" s="20">
        <f t="shared" si="48"/>
        <v>0</v>
      </c>
      <c r="EF46" s="21"/>
      <c r="EG46" s="23"/>
      <c r="EH46" s="23"/>
      <c r="EI46" s="35" t="s">
        <v>94</v>
      </c>
      <c r="EJ46" s="36" t="s">
        <v>4</v>
      </c>
      <c r="EK46" s="35" t="s">
        <v>190</v>
      </c>
      <c r="EL46" s="37">
        <v>120000</v>
      </c>
      <c r="EM46" s="38">
        <f t="shared" si="49"/>
        <v>22800</v>
      </c>
      <c r="EN46" s="39">
        <f t="shared" si="82"/>
        <v>142800</v>
      </c>
      <c r="EO46" s="39">
        <f t="shared" si="103"/>
        <v>3855600</v>
      </c>
      <c r="EP46" s="39">
        <f t="shared" si="104"/>
        <v>0</v>
      </c>
      <c r="EQ46" s="39">
        <f t="shared" si="50"/>
        <v>3855600</v>
      </c>
      <c r="ER46" s="40">
        <v>5</v>
      </c>
      <c r="ES46" s="42">
        <v>3</v>
      </c>
      <c r="ET46" s="42" t="s">
        <v>189</v>
      </c>
      <c r="EU46" s="16" t="s">
        <v>94</v>
      </c>
      <c r="EV46" s="17"/>
      <c r="EW46" s="16"/>
      <c r="EX46" s="18"/>
      <c r="EY46" s="19">
        <f t="shared" si="51"/>
        <v>0</v>
      </c>
      <c r="EZ46" s="20"/>
      <c r="FA46" s="20">
        <f t="shared" si="52"/>
        <v>0</v>
      </c>
      <c r="FB46" s="20">
        <f t="shared" si="53"/>
        <v>0</v>
      </c>
      <c r="FC46" s="20">
        <f t="shared" si="54"/>
        <v>0</v>
      </c>
      <c r="FD46" s="21"/>
      <c r="FE46" s="23"/>
      <c r="FF46" s="23"/>
      <c r="FG46" s="35" t="s">
        <v>94</v>
      </c>
      <c r="FH46" s="36"/>
      <c r="FI46" s="35"/>
      <c r="FJ46" s="37"/>
      <c r="FK46" s="38">
        <f t="shared" si="55"/>
        <v>0</v>
      </c>
      <c r="FL46" s="39"/>
      <c r="FM46" s="39">
        <f t="shared" si="105"/>
        <v>0</v>
      </c>
      <c r="FN46" s="39">
        <f t="shared" si="56"/>
        <v>0</v>
      </c>
      <c r="FO46" s="39">
        <f t="shared" si="57"/>
        <v>0</v>
      </c>
      <c r="FP46" s="40"/>
      <c r="FQ46" s="42"/>
      <c r="FR46" s="42"/>
      <c r="FS46" s="16" t="s">
        <v>94</v>
      </c>
      <c r="FT46" s="17"/>
      <c r="FU46" s="16"/>
      <c r="FV46" s="18"/>
      <c r="FW46" s="19">
        <f t="shared" si="58"/>
        <v>0</v>
      </c>
      <c r="FX46" s="20"/>
      <c r="FY46" s="20">
        <f t="shared" si="59"/>
        <v>0</v>
      </c>
      <c r="FZ46" s="20">
        <f t="shared" si="60"/>
        <v>0</v>
      </c>
      <c r="GA46" s="20">
        <f t="shared" si="61"/>
        <v>0</v>
      </c>
      <c r="GB46" s="21"/>
      <c r="GC46" s="23"/>
      <c r="GD46" s="23"/>
      <c r="GE46" s="35" t="s">
        <v>94</v>
      </c>
      <c r="GF46" s="36"/>
      <c r="GG46" s="35"/>
      <c r="GH46" s="37"/>
      <c r="GI46" s="38">
        <f t="shared" si="62"/>
        <v>0</v>
      </c>
      <c r="GJ46" s="39"/>
      <c r="GK46" s="39">
        <f t="shared" si="64"/>
        <v>0</v>
      </c>
      <c r="GL46" s="39">
        <f t="shared" si="65"/>
        <v>0</v>
      </c>
      <c r="GM46" s="39">
        <f t="shared" si="66"/>
        <v>0</v>
      </c>
      <c r="GN46" s="40"/>
      <c r="GO46" s="42"/>
      <c r="GP46" s="42"/>
      <c r="GQ46" s="16" t="s">
        <v>94</v>
      </c>
      <c r="GR46" s="17"/>
      <c r="GS46" s="16"/>
      <c r="GT46" s="18"/>
      <c r="GU46" s="19">
        <f t="shared" si="67"/>
        <v>0</v>
      </c>
      <c r="GV46" s="20"/>
      <c r="GW46" s="20">
        <f t="shared" si="68"/>
        <v>0</v>
      </c>
      <c r="GX46" s="20">
        <f t="shared" si="106"/>
        <v>0</v>
      </c>
      <c r="GY46" s="20">
        <f t="shared" si="107"/>
        <v>0</v>
      </c>
      <c r="GZ46" s="21"/>
      <c r="HA46" s="23"/>
      <c r="HB46" s="23"/>
      <c r="HC46" s="35" t="s">
        <v>94</v>
      </c>
      <c r="HD46" s="36"/>
      <c r="HE46" s="35"/>
      <c r="HF46" s="37"/>
      <c r="HG46" s="38">
        <f t="shared" si="69"/>
        <v>0</v>
      </c>
      <c r="HH46" s="39"/>
      <c r="HI46" s="39">
        <f t="shared" si="70"/>
        <v>0</v>
      </c>
      <c r="HJ46" s="39">
        <f t="shared" si="71"/>
        <v>0</v>
      </c>
      <c r="HK46" s="39">
        <f t="shared" si="72"/>
        <v>0</v>
      </c>
      <c r="HL46" s="40"/>
      <c r="HM46" s="42"/>
      <c r="HN46" s="42"/>
      <c r="HO46" s="26">
        <f t="shared" si="83"/>
        <v>112673.95999999999</v>
      </c>
      <c r="HP46" s="26" t="str">
        <f t="shared" si="84"/>
        <v xml:space="preserve">10. POLIFARMA S.A </v>
      </c>
      <c r="HQ46" s="86">
        <f t="shared" si="75"/>
        <v>3042196.92</v>
      </c>
    </row>
    <row r="47" spans="1:225" ht="76.5" customHeight="1" x14ac:dyDescent="0.25">
      <c r="A47" s="27">
        <v>45</v>
      </c>
      <c r="B47" s="27">
        <v>42131708</v>
      </c>
      <c r="C47" s="28">
        <v>1910010100048</v>
      </c>
      <c r="D47" s="29" t="s">
        <v>61</v>
      </c>
      <c r="E47" s="31">
        <v>27</v>
      </c>
      <c r="F47" s="31">
        <v>5</v>
      </c>
      <c r="G47" s="59" t="s">
        <v>98</v>
      </c>
      <c r="H47" s="17" t="s">
        <v>98</v>
      </c>
      <c r="I47" s="24" t="s">
        <v>102</v>
      </c>
      <c r="J47" s="18">
        <v>80375</v>
      </c>
      <c r="K47" s="19">
        <f t="shared" si="10"/>
        <v>15271.25</v>
      </c>
      <c r="L47" s="20">
        <f t="shared" si="77"/>
        <v>95646.25</v>
      </c>
      <c r="M47" s="20">
        <f t="shared" si="11"/>
        <v>2582448.75</v>
      </c>
      <c r="N47" s="20">
        <f t="shared" si="12"/>
        <v>478231.25</v>
      </c>
      <c r="O47" s="20">
        <f t="shared" si="13"/>
        <v>3060680</v>
      </c>
      <c r="P47" s="22"/>
      <c r="Q47" s="23"/>
      <c r="R47" s="23" t="s">
        <v>105</v>
      </c>
      <c r="S47" s="44" t="s">
        <v>98</v>
      </c>
      <c r="T47" s="36" t="s">
        <v>98</v>
      </c>
      <c r="U47" s="43" t="s">
        <v>104</v>
      </c>
      <c r="V47" s="37">
        <v>64300</v>
      </c>
      <c r="W47" s="39">
        <f t="shared" si="14"/>
        <v>12217</v>
      </c>
      <c r="X47" s="39">
        <f t="shared" si="78"/>
        <v>76517</v>
      </c>
      <c r="Y47" s="39">
        <f t="shared" si="15"/>
        <v>2065959</v>
      </c>
      <c r="Z47" s="39">
        <f t="shared" si="16"/>
        <v>382585</v>
      </c>
      <c r="AA47" s="39">
        <f t="shared" si="17"/>
        <v>2448544</v>
      </c>
      <c r="AB47" s="57">
        <v>3</v>
      </c>
      <c r="AC47" s="42"/>
      <c r="AD47" s="42" t="s">
        <v>113</v>
      </c>
      <c r="AE47" s="16" t="s">
        <v>98</v>
      </c>
      <c r="AF47" s="17"/>
      <c r="AG47" s="24"/>
      <c r="AH47" s="18"/>
      <c r="AI47" s="19">
        <f t="shared" si="18"/>
        <v>0</v>
      </c>
      <c r="AJ47" s="20"/>
      <c r="AK47" s="20">
        <f t="shared" si="98"/>
        <v>0</v>
      </c>
      <c r="AL47" s="20">
        <f t="shared" si="99"/>
        <v>0</v>
      </c>
      <c r="AM47" s="20">
        <f t="shared" si="19"/>
        <v>0</v>
      </c>
      <c r="AN47" s="22"/>
      <c r="AO47" s="23"/>
      <c r="AP47" s="23"/>
      <c r="AQ47" s="35" t="s">
        <v>98</v>
      </c>
      <c r="AR47" s="36" t="s">
        <v>98</v>
      </c>
      <c r="AS47" s="43" t="s">
        <v>139</v>
      </c>
      <c r="AT47" s="37">
        <v>82110</v>
      </c>
      <c r="AU47" s="38">
        <f t="shared" si="96"/>
        <v>15600.9</v>
      </c>
      <c r="AV47" s="39">
        <f t="shared" si="97"/>
        <v>97710.9</v>
      </c>
      <c r="AW47" s="39">
        <f t="shared" si="100"/>
        <v>2638194.2999999998</v>
      </c>
      <c r="AX47" s="39">
        <f t="shared" si="101"/>
        <v>488554.5</v>
      </c>
      <c r="AY47" s="39">
        <f t="shared" si="102"/>
        <v>3126748.8</v>
      </c>
      <c r="AZ47" s="40">
        <v>3</v>
      </c>
      <c r="BA47" s="42"/>
      <c r="BB47" s="42" t="s">
        <v>142</v>
      </c>
      <c r="BC47" s="16"/>
      <c r="BD47" s="17"/>
      <c r="BE47" s="24"/>
      <c r="BF47" s="18"/>
      <c r="BG47" s="20">
        <f t="shared" si="21"/>
        <v>0</v>
      </c>
      <c r="BH47" s="20"/>
      <c r="BI47" s="20">
        <f t="shared" si="22"/>
        <v>0</v>
      </c>
      <c r="BJ47" s="20">
        <f t="shared" si="23"/>
        <v>0</v>
      </c>
      <c r="BK47" s="20">
        <f t="shared" si="24"/>
        <v>0</v>
      </c>
      <c r="BL47" s="22"/>
      <c r="BM47" s="23"/>
      <c r="BN47" s="23"/>
      <c r="BO47" s="35" t="s">
        <v>98</v>
      </c>
      <c r="BP47" s="36"/>
      <c r="BQ47" s="43"/>
      <c r="BR47" s="37"/>
      <c r="BS47" s="38">
        <f t="shared" si="25"/>
        <v>0</v>
      </c>
      <c r="BT47" s="39"/>
      <c r="BU47" s="39">
        <f t="shared" si="26"/>
        <v>0</v>
      </c>
      <c r="BV47" s="39">
        <f t="shared" si="27"/>
        <v>0</v>
      </c>
      <c r="BW47" s="39">
        <f t="shared" si="28"/>
        <v>0</v>
      </c>
      <c r="BX47" s="41"/>
      <c r="BY47" s="42"/>
      <c r="BZ47" s="42"/>
      <c r="CA47" s="16" t="s">
        <v>98</v>
      </c>
      <c r="CB47" s="17"/>
      <c r="CC47" s="24"/>
      <c r="CD47" s="18"/>
      <c r="CE47" s="19">
        <f t="shared" si="29"/>
        <v>0</v>
      </c>
      <c r="CF47" s="20"/>
      <c r="CG47" s="20">
        <f t="shared" si="30"/>
        <v>0</v>
      </c>
      <c r="CH47" s="20">
        <f t="shared" si="31"/>
        <v>0</v>
      </c>
      <c r="CI47" s="20">
        <f t="shared" si="32"/>
        <v>0</v>
      </c>
      <c r="CJ47" s="22"/>
      <c r="CK47" s="23"/>
      <c r="CL47" s="23"/>
      <c r="CM47" s="35"/>
      <c r="CN47" s="36"/>
      <c r="CO47" s="43"/>
      <c r="CP47" s="37"/>
      <c r="CQ47" s="38">
        <f t="shared" si="33"/>
        <v>0</v>
      </c>
      <c r="CR47" s="39"/>
      <c r="CS47" s="39">
        <f t="shared" si="34"/>
        <v>0</v>
      </c>
      <c r="CT47" s="39">
        <f t="shared" si="35"/>
        <v>0</v>
      </c>
      <c r="CU47" s="39">
        <f t="shared" si="36"/>
        <v>0</v>
      </c>
      <c r="CV47" s="41"/>
      <c r="CW47" s="42"/>
      <c r="CX47" s="42"/>
      <c r="CY47" s="16" t="s">
        <v>98</v>
      </c>
      <c r="CZ47" s="17" t="s">
        <v>166</v>
      </c>
      <c r="DA47" s="24" t="s">
        <v>170</v>
      </c>
      <c r="DB47" s="18">
        <v>60060</v>
      </c>
      <c r="DC47" s="19">
        <f t="shared" si="37"/>
        <v>11411.4</v>
      </c>
      <c r="DD47" s="20">
        <f t="shared" si="88"/>
        <v>71471.399999999994</v>
      </c>
      <c r="DE47" s="20">
        <f t="shared" si="38"/>
        <v>1929727.7999999998</v>
      </c>
      <c r="DF47" s="20">
        <f t="shared" si="39"/>
        <v>357357</v>
      </c>
      <c r="DG47" s="20">
        <f t="shared" si="40"/>
        <v>2287084.7999999998</v>
      </c>
      <c r="DH47" s="21">
        <v>5</v>
      </c>
      <c r="DI47" s="23">
        <v>3</v>
      </c>
      <c r="DJ47" s="23" t="s">
        <v>172</v>
      </c>
      <c r="DK47" s="35" t="s">
        <v>98</v>
      </c>
      <c r="DL47" s="36"/>
      <c r="DM47" s="43"/>
      <c r="DN47" s="37"/>
      <c r="DO47" s="38">
        <f t="shared" si="41"/>
        <v>0</v>
      </c>
      <c r="DP47" s="39"/>
      <c r="DQ47" s="39">
        <f t="shared" si="42"/>
        <v>0</v>
      </c>
      <c r="DR47" s="39">
        <f t="shared" si="43"/>
        <v>0</v>
      </c>
      <c r="DS47" s="39">
        <f t="shared" si="44"/>
        <v>0</v>
      </c>
      <c r="DT47" s="41"/>
      <c r="DU47" s="42"/>
      <c r="DV47" s="42"/>
      <c r="DW47" s="16" t="s">
        <v>98</v>
      </c>
      <c r="DX47" s="17"/>
      <c r="DY47" s="24"/>
      <c r="DZ47" s="18"/>
      <c r="EA47" s="19">
        <f t="shared" si="45"/>
        <v>0</v>
      </c>
      <c r="EB47" s="20"/>
      <c r="EC47" s="20">
        <f t="shared" si="46"/>
        <v>0</v>
      </c>
      <c r="ED47" s="20">
        <f t="shared" si="47"/>
        <v>0</v>
      </c>
      <c r="EE47" s="20">
        <f t="shared" si="48"/>
        <v>0</v>
      </c>
      <c r="EF47" s="22"/>
      <c r="EG47" s="23"/>
      <c r="EH47" s="23"/>
      <c r="EI47" s="35" t="s">
        <v>98</v>
      </c>
      <c r="EJ47" s="36"/>
      <c r="EK47" s="43"/>
      <c r="EL47" s="37"/>
      <c r="EM47" s="38">
        <f t="shared" si="49"/>
        <v>0</v>
      </c>
      <c r="EN47" s="39"/>
      <c r="EO47" s="39">
        <f t="shared" si="103"/>
        <v>0</v>
      </c>
      <c r="EP47" s="39">
        <f t="shared" si="104"/>
        <v>0</v>
      </c>
      <c r="EQ47" s="39">
        <f t="shared" si="50"/>
        <v>0</v>
      </c>
      <c r="ER47" s="41"/>
      <c r="ES47" s="42"/>
      <c r="ET47" s="42"/>
      <c r="EU47" s="16" t="s">
        <v>98</v>
      </c>
      <c r="EV47" s="17"/>
      <c r="EW47" s="24"/>
      <c r="EX47" s="18"/>
      <c r="EY47" s="19">
        <f t="shared" si="51"/>
        <v>0</v>
      </c>
      <c r="EZ47" s="20"/>
      <c r="FA47" s="20">
        <f t="shared" si="52"/>
        <v>0</v>
      </c>
      <c r="FB47" s="20">
        <f t="shared" si="53"/>
        <v>0</v>
      </c>
      <c r="FC47" s="20">
        <f t="shared" si="54"/>
        <v>0</v>
      </c>
      <c r="FD47" s="22"/>
      <c r="FE47" s="23"/>
      <c r="FF47" s="23"/>
      <c r="FG47" s="35" t="s">
        <v>98</v>
      </c>
      <c r="FH47" s="36"/>
      <c r="FI47" s="43"/>
      <c r="FJ47" s="37"/>
      <c r="FK47" s="38">
        <f t="shared" si="55"/>
        <v>0</v>
      </c>
      <c r="FL47" s="39"/>
      <c r="FM47" s="39">
        <f t="shared" si="105"/>
        <v>0</v>
      </c>
      <c r="FN47" s="39">
        <f t="shared" si="56"/>
        <v>0</v>
      </c>
      <c r="FO47" s="39">
        <f t="shared" si="57"/>
        <v>0</v>
      </c>
      <c r="FP47" s="41"/>
      <c r="FQ47" s="42"/>
      <c r="FR47" s="42"/>
      <c r="FS47" s="16" t="s">
        <v>98</v>
      </c>
      <c r="FT47" s="17"/>
      <c r="FU47" s="24"/>
      <c r="FV47" s="18"/>
      <c r="FW47" s="19">
        <f t="shared" si="58"/>
        <v>0</v>
      </c>
      <c r="FX47" s="20"/>
      <c r="FY47" s="20">
        <f t="shared" si="59"/>
        <v>0</v>
      </c>
      <c r="FZ47" s="20">
        <f t="shared" si="60"/>
        <v>0</v>
      </c>
      <c r="GA47" s="20">
        <f t="shared" si="61"/>
        <v>0</v>
      </c>
      <c r="GB47" s="22"/>
      <c r="GC47" s="23"/>
      <c r="GD47" s="23"/>
      <c r="GE47" s="35" t="s">
        <v>98</v>
      </c>
      <c r="GF47" s="36"/>
      <c r="GG47" s="43"/>
      <c r="GH47" s="37"/>
      <c r="GI47" s="38">
        <f t="shared" si="62"/>
        <v>0</v>
      </c>
      <c r="GJ47" s="39"/>
      <c r="GK47" s="39">
        <f t="shared" si="64"/>
        <v>0</v>
      </c>
      <c r="GL47" s="39">
        <f t="shared" si="65"/>
        <v>0</v>
      </c>
      <c r="GM47" s="39">
        <f t="shared" si="66"/>
        <v>0</v>
      </c>
      <c r="GN47" s="41"/>
      <c r="GO47" s="42"/>
      <c r="GP47" s="42"/>
      <c r="GQ47" s="16" t="s">
        <v>98</v>
      </c>
      <c r="GR47" s="17"/>
      <c r="GS47" s="24"/>
      <c r="GT47" s="18"/>
      <c r="GU47" s="19">
        <f t="shared" si="67"/>
        <v>0</v>
      </c>
      <c r="GV47" s="20"/>
      <c r="GW47" s="20">
        <f t="shared" si="68"/>
        <v>0</v>
      </c>
      <c r="GX47" s="20">
        <f t="shared" si="106"/>
        <v>0</v>
      </c>
      <c r="GY47" s="20">
        <f t="shared" si="107"/>
        <v>0</v>
      </c>
      <c r="GZ47" s="22"/>
      <c r="HA47" s="23"/>
      <c r="HB47" s="23"/>
      <c r="HC47" s="35" t="s">
        <v>98</v>
      </c>
      <c r="HD47" s="36" t="s">
        <v>212</v>
      </c>
      <c r="HE47" s="43" t="s">
        <v>213</v>
      </c>
      <c r="HF47" s="37">
        <v>74000</v>
      </c>
      <c r="HG47" s="38">
        <f t="shared" si="69"/>
        <v>14060</v>
      </c>
      <c r="HH47" s="39">
        <f t="shared" si="89"/>
        <v>88060</v>
      </c>
      <c r="HI47" s="39">
        <f t="shared" si="70"/>
        <v>2377620</v>
      </c>
      <c r="HJ47" s="39">
        <f t="shared" si="71"/>
        <v>440300</v>
      </c>
      <c r="HK47" s="39">
        <f t="shared" si="72"/>
        <v>2817920</v>
      </c>
      <c r="HL47" s="40">
        <v>3</v>
      </c>
      <c r="HM47" s="42"/>
      <c r="HN47" s="42" t="s">
        <v>219</v>
      </c>
      <c r="HO47" s="26">
        <f t="shared" si="83"/>
        <v>71471.399999999994</v>
      </c>
      <c r="HP47" s="26" t="str">
        <f t="shared" si="84"/>
        <v xml:space="preserve">9.SURGICON &amp; CIA </v>
      </c>
      <c r="HQ47" s="86">
        <f t="shared" si="75"/>
        <v>2287084.7999999998</v>
      </c>
    </row>
    <row r="48" spans="1:225" ht="82.5" customHeight="1" x14ac:dyDescent="0.25">
      <c r="A48" s="27">
        <v>46</v>
      </c>
      <c r="B48" s="27">
        <v>42131708</v>
      </c>
      <c r="C48" s="28">
        <v>1910010100051</v>
      </c>
      <c r="D48" s="29" t="s">
        <v>62</v>
      </c>
      <c r="E48" s="31">
        <v>27</v>
      </c>
      <c r="F48" s="31">
        <v>5</v>
      </c>
      <c r="G48" s="59" t="s">
        <v>98</v>
      </c>
      <c r="H48" s="17" t="s">
        <v>98</v>
      </c>
      <c r="I48" s="24" t="s">
        <v>102</v>
      </c>
      <c r="J48" s="18">
        <v>96375</v>
      </c>
      <c r="K48" s="19">
        <f t="shared" si="10"/>
        <v>18311.25</v>
      </c>
      <c r="L48" s="20">
        <f t="shared" si="77"/>
        <v>114686.25</v>
      </c>
      <c r="M48" s="20">
        <f t="shared" si="11"/>
        <v>3096528.75</v>
      </c>
      <c r="N48" s="20">
        <f t="shared" si="12"/>
        <v>573431.25</v>
      </c>
      <c r="O48" s="20">
        <f t="shared" si="13"/>
        <v>3669960</v>
      </c>
      <c r="P48" s="22"/>
      <c r="Q48" s="23"/>
      <c r="R48" s="23" t="s">
        <v>105</v>
      </c>
      <c r="S48" s="44" t="s">
        <v>98</v>
      </c>
      <c r="T48" s="36" t="s">
        <v>98</v>
      </c>
      <c r="U48" s="43" t="s">
        <v>104</v>
      </c>
      <c r="V48" s="37">
        <v>77100</v>
      </c>
      <c r="W48" s="39">
        <f t="shared" si="14"/>
        <v>14649</v>
      </c>
      <c r="X48" s="39">
        <f t="shared" si="78"/>
        <v>91749</v>
      </c>
      <c r="Y48" s="39">
        <f t="shared" si="15"/>
        <v>2477223</v>
      </c>
      <c r="Z48" s="39">
        <f t="shared" si="16"/>
        <v>458745</v>
      </c>
      <c r="AA48" s="39">
        <f t="shared" si="17"/>
        <v>2935968</v>
      </c>
      <c r="AB48" s="57">
        <v>3</v>
      </c>
      <c r="AC48" s="42"/>
      <c r="AD48" s="42" t="s">
        <v>113</v>
      </c>
      <c r="AE48" s="16" t="s">
        <v>98</v>
      </c>
      <c r="AF48" s="17"/>
      <c r="AG48" s="24"/>
      <c r="AH48" s="18"/>
      <c r="AI48" s="19">
        <f t="shared" si="18"/>
        <v>0</v>
      </c>
      <c r="AJ48" s="20"/>
      <c r="AK48" s="20">
        <f t="shared" si="98"/>
        <v>0</v>
      </c>
      <c r="AL48" s="20">
        <f t="shared" si="99"/>
        <v>0</v>
      </c>
      <c r="AM48" s="20">
        <f t="shared" si="19"/>
        <v>0</v>
      </c>
      <c r="AN48" s="22"/>
      <c r="AO48" s="23"/>
      <c r="AP48" s="23"/>
      <c r="AQ48" s="35" t="s">
        <v>98</v>
      </c>
      <c r="AR48" s="36" t="s">
        <v>98</v>
      </c>
      <c r="AS48" s="43" t="s">
        <v>139</v>
      </c>
      <c r="AT48" s="37">
        <v>98090</v>
      </c>
      <c r="AU48" s="38">
        <f t="shared" si="96"/>
        <v>18637.099999999999</v>
      </c>
      <c r="AV48" s="39">
        <f t="shared" si="97"/>
        <v>116727.1</v>
      </c>
      <c r="AW48" s="39">
        <f t="shared" si="100"/>
        <v>3151631.7</v>
      </c>
      <c r="AX48" s="39">
        <f t="shared" si="101"/>
        <v>583635.5</v>
      </c>
      <c r="AY48" s="39">
        <f t="shared" si="102"/>
        <v>3735267.2</v>
      </c>
      <c r="AZ48" s="40">
        <v>3</v>
      </c>
      <c r="BA48" s="42"/>
      <c r="BB48" s="42" t="s">
        <v>142</v>
      </c>
      <c r="BC48" s="16"/>
      <c r="BD48" s="17"/>
      <c r="BE48" s="24"/>
      <c r="BF48" s="18"/>
      <c r="BG48" s="20">
        <f t="shared" si="21"/>
        <v>0</v>
      </c>
      <c r="BH48" s="20"/>
      <c r="BI48" s="20">
        <f t="shared" si="22"/>
        <v>0</v>
      </c>
      <c r="BJ48" s="20">
        <f t="shared" si="23"/>
        <v>0</v>
      </c>
      <c r="BK48" s="20">
        <f t="shared" si="24"/>
        <v>0</v>
      </c>
      <c r="BL48" s="22"/>
      <c r="BM48" s="23"/>
      <c r="BN48" s="23"/>
      <c r="BO48" s="35" t="s">
        <v>98</v>
      </c>
      <c r="BP48" s="36"/>
      <c r="BQ48" s="43"/>
      <c r="BR48" s="37"/>
      <c r="BS48" s="38">
        <f t="shared" si="25"/>
        <v>0</v>
      </c>
      <c r="BT48" s="39"/>
      <c r="BU48" s="39">
        <f t="shared" si="26"/>
        <v>0</v>
      </c>
      <c r="BV48" s="39">
        <f t="shared" si="27"/>
        <v>0</v>
      </c>
      <c r="BW48" s="39">
        <f t="shared" si="28"/>
        <v>0</v>
      </c>
      <c r="BX48" s="41"/>
      <c r="BY48" s="42"/>
      <c r="BZ48" s="42"/>
      <c r="CA48" s="16" t="s">
        <v>98</v>
      </c>
      <c r="CB48" s="17"/>
      <c r="CC48" s="24"/>
      <c r="CD48" s="18"/>
      <c r="CE48" s="19">
        <f t="shared" si="29"/>
        <v>0</v>
      </c>
      <c r="CF48" s="20"/>
      <c r="CG48" s="20">
        <f t="shared" si="30"/>
        <v>0</v>
      </c>
      <c r="CH48" s="20">
        <f t="shared" si="31"/>
        <v>0</v>
      </c>
      <c r="CI48" s="20">
        <f t="shared" si="32"/>
        <v>0</v>
      </c>
      <c r="CJ48" s="22"/>
      <c r="CK48" s="23"/>
      <c r="CL48" s="23"/>
      <c r="CM48" s="35"/>
      <c r="CN48" s="36"/>
      <c r="CO48" s="43"/>
      <c r="CP48" s="37"/>
      <c r="CQ48" s="38">
        <f t="shared" si="33"/>
        <v>0</v>
      </c>
      <c r="CR48" s="39"/>
      <c r="CS48" s="39">
        <f t="shared" si="34"/>
        <v>0</v>
      </c>
      <c r="CT48" s="39">
        <f t="shared" si="35"/>
        <v>0</v>
      </c>
      <c r="CU48" s="39">
        <f t="shared" si="36"/>
        <v>0</v>
      </c>
      <c r="CV48" s="41"/>
      <c r="CW48" s="42"/>
      <c r="CX48" s="42"/>
      <c r="CY48" s="16" t="s">
        <v>98</v>
      </c>
      <c r="CZ48" s="17" t="s">
        <v>166</v>
      </c>
      <c r="DA48" s="24" t="s">
        <v>170</v>
      </c>
      <c r="DB48" s="18">
        <v>85800</v>
      </c>
      <c r="DC48" s="19">
        <f t="shared" si="37"/>
        <v>16302</v>
      </c>
      <c r="DD48" s="20">
        <f t="shared" si="88"/>
        <v>102102</v>
      </c>
      <c r="DE48" s="20">
        <f t="shared" si="38"/>
        <v>2756754</v>
      </c>
      <c r="DF48" s="20">
        <f t="shared" si="39"/>
        <v>510510</v>
      </c>
      <c r="DG48" s="20">
        <f t="shared" si="40"/>
        <v>3267264</v>
      </c>
      <c r="DH48" s="21">
        <v>5</v>
      </c>
      <c r="DI48" s="23">
        <v>3</v>
      </c>
      <c r="DJ48" s="23" t="s">
        <v>172</v>
      </c>
      <c r="DK48" s="35" t="s">
        <v>98</v>
      </c>
      <c r="DL48" s="36"/>
      <c r="DM48" s="43"/>
      <c r="DN48" s="37"/>
      <c r="DO48" s="38">
        <f t="shared" si="41"/>
        <v>0</v>
      </c>
      <c r="DP48" s="39"/>
      <c r="DQ48" s="39">
        <f t="shared" si="42"/>
        <v>0</v>
      </c>
      <c r="DR48" s="39">
        <f t="shared" si="43"/>
        <v>0</v>
      </c>
      <c r="DS48" s="39">
        <f t="shared" si="44"/>
        <v>0</v>
      </c>
      <c r="DT48" s="41"/>
      <c r="DU48" s="42"/>
      <c r="DV48" s="42"/>
      <c r="DW48" s="16" t="s">
        <v>98</v>
      </c>
      <c r="DX48" s="17"/>
      <c r="DY48" s="24"/>
      <c r="DZ48" s="18"/>
      <c r="EA48" s="19">
        <f t="shared" si="45"/>
        <v>0</v>
      </c>
      <c r="EB48" s="20"/>
      <c r="EC48" s="20">
        <f t="shared" si="46"/>
        <v>0</v>
      </c>
      <c r="ED48" s="20">
        <f t="shared" si="47"/>
        <v>0</v>
      </c>
      <c r="EE48" s="20">
        <f t="shared" si="48"/>
        <v>0</v>
      </c>
      <c r="EF48" s="22"/>
      <c r="EG48" s="23"/>
      <c r="EH48" s="23"/>
      <c r="EI48" s="35" t="s">
        <v>98</v>
      </c>
      <c r="EJ48" s="36"/>
      <c r="EK48" s="43"/>
      <c r="EL48" s="37"/>
      <c r="EM48" s="38">
        <f t="shared" si="49"/>
        <v>0</v>
      </c>
      <c r="EN48" s="39"/>
      <c r="EO48" s="39">
        <f t="shared" si="103"/>
        <v>0</v>
      </c>
      <c r="EP48" s="39">
        <f t="shared" si="104"/>
        <v>0</v>
      </c>
      <c r="EQ48" s="39">
        <f t="shared" si="50"/>
        <v>0</v>
      </c>
      <c r="ER48" s="41"/>
      <c r="ES48" s="42"/>
      <c r="ET48" s="42"/>
      <c r="EU48" s="16" t="s">
        <v>98</v>
      </c>
      <c r="EV48" s="17"/>
      <c r="EW48" s="24"/>
      <c r="EX48" s="18"/>
      <c r="EY48" s="19">
        <f t="shared" si="51"/>
        <v>0</v>
      </c>
      <c r="EZ48" s="20"/>
      <c r="FA48" s="20">
        <f t="shared" si="52"/>
        <v>0</v>
      </c>
      <c r="FB48" s="20">
        <f t="shared" si="53"/>
        <v>0</v>
      </c>
      <c r="FC48" s="20">
        <f t="shared" si="54"/>
        <v>0</v>
      </c>
      <c r="FD48" s="22"/>
      <c r="FE48" s="23"/>
      <c r="FF48" s="23"/>
      <c r="FG48" s="35" t="s">
        <v>98</v>
      </c>
      <c r="FH48" s="36"/>
      <c r="FI48" s="43"/>
      <c r="FJ48" s="37"/>
      <c r="FK48" s="38">
        <f t="shared" si="55"/>
        <v>0</v>
      </c>
      <c r="FL48" s="39"/>
      <c r="FM48" s="39">
        <f t="shared" si="105"/>
        <v>0</v>
      </c>
      <c r="FN48" s="39">
        <f t="shared" si="56"/>
        <v>0</v>
      </c>
      <c r="FO48" s="39">
        <f t="shared" si="57"/>
        <v>0</v>
      </c>
      <c r="FP48" s="41"/>
      <c r="FQ48" s="42"/>
      <c r="FR48" s="42"/>
      <c r="FS48" s="16" t="s">
        <v>98</v>
      </c>
      <c r="FT48" s="17"/>
      <c r="FU48" s="24"/>
      <c r="FV48" s="18"/>
      <c r="FW48" s="19">
        <f t="shared" si="58"/>
        <v>0</v>
      </c>
      <c r="FX48" s="20"/>
      <c r="FY48" s="20">
        <f t="shared" si="59"/>
        <v>0</v>
      </c>
      <c r="FZ48" s="20">
        <f t="shared" si="60"/>
        <v>0</v>
      </c>
      <c r="GA48" s="20">
        <f t="shared" si="61"/>
        <v>0</v>
      </c>
      <c r="GB48" s="22"/>
      <c r="GC48" s="23"/>
      <c r="GD48" s="23"/>
      <c r="GE48" s="35" t="s">
        <v>98</v>
      </c>
      <c r="GF48" s="36"/>
      <c r="GG48" s="43"/>
      <c r="GH48" s="37"/>
      <c r="GI48" s="38">
        <f t="shared" si="62"/>
        <v>0</v>
      </c>
      <c r="GJ48" s="39"/>
      <c r="GK48" s="39">
        <f t="shared" si="64"/>
        <v>0</v>
      </c>
      <c r="GL48" s="39">
        <f t="shared" si="65"/>
        <v>0</v>
      </c>
      <c r="GM48" s="39">
        <f t="shared" si="66"/>
        <v>0</v>
      </c>
      <c r="GN48" s="41"/>
      <c r="GO48" s="42"/>
      <c r="GP48" s="42"/>
      <c r="GQ48" s="16" t="s">
        <v>98</v>
      </c>
      <c r="GR48" s="17"/>
      <c r="GS48" s="24"/>
      <c r="GT48" s="18"/>
      <c r="GU48" s="19">
        <f t="shared" si="67"/>
        <v>0</v>
      </c>
      <c r="GV48" s="20"/>
      <c r="GW48" s="20">
        <f t="shared" si="68"/>
        <v>0</v>
      </c>
      <c r="GX48" s="20">
        <f t="shared" si="106"/>
        <v>0</v>
      </c>
      <c r="GY48" s="20">
        <f t="shared" si="107"/>
        <v>0</v>
      </c>
      <c r="GZ48" s="22"/>
      <c r="HA48" s="23"/>
      <c r="HB48" s="23"/>
      <c r="HC48" s="35" t="s">
        <v>98</v>
      </c>
      <c r="HD48" s="36" t="s">
        <v>212</v>
      </c>
      <c r="HE48" s="43" t="s">
        <v>213</v>
      </c>
      <c r="HF48" s="37">
        <v>88000</v>
      </c>
      <c r="HG48" s="38">
        <f t="shared" si="69"/>
        <v>16720</v>
      </c>
      <c r="HH48" s="39">
        <f t="shared" si="89"/>
        <v>104720</v>
      </c>
      <c r="HI48" s="39">
        <f t="shared" si="70"/>
        <v>2827440</v>
      </c>
      <c r="HJ48" s="39">
        <f t="shared" si="71"/>
        <v>523600</v>
      </c>
      <c r="HK48" s="39">
        <f t="shared" si="72"/>
        <v>3351040</v>
      </c>
      <c r="HL48" s="40">
        <v>3</v>
      </c>
      <c r="HM48" s="42"/>
      <c r="HN48" s="42" t="s">
        <v>219</v>
      </c>
      <c r="HO48" s="26">
        <f t="shared" si="83"/>
        <v>91749</v>
      </c>
      <c r="HP48" s="26" t="str">
        <f t="shared" si="84"/>
        <v>2. BIOPLAST S.A</v>
      </c>
      <c r="HQ48" s="86">
        <f t="shared" si="75"/>
        <v>2935968</v>
      </c>
    </row>
    <row r="49" spans="1:225" ht="76.5" customHeight="1" x14ac:dyDescent="0.25">
      <c r="A49" s="27">
        <v>47</v>
      </c>
      <c r="B49" s="27">
        <v>42131708</v>
      </c>
      <c r="C49" s="28">
        <v>1910010100053</v>
      </c>
      <c r="D49" s="29" t="s">
        <v>63</v>
      </c>
      <c r="E49" s="31">
        <v>18</v>
      </c>
      <c r="F49" s="31">
        <v>3</v>
      </c>
      <c r="G49" s="59" t="s">
        <v>98</v>
      </c>
      <c r="H49" s="17" t="s">
        <v>98</v>
      </c>
      <c r="I49" s="16" t="s">
        <v>102</v>
      </c>
      <c r="J49" s="18">
        <v>139125</v>
      </c>
      <c r="K49" s="19">
        <f t="shared" si="10"/>
        <v>26433.75</v>
      </c>
      <c r="L49" s="20">
        <f t="shared" si="77"/>
        <v>165558.75</v>
      </c>
      <c r="M49" s="20">
        <f t="shared" si="11"/>
        <v>2980057.5</v>
      </c>
      <c r="N49" s="20">
        <f t="shared" si="12"/>
        <v>496676.25</v>
      </c>
      <c r="O49" s="20">
        <f t="shared" si="13"/>
        <v>3476733.75</v>
      </c>
      <c r="P49" s="21"/>
      <c r="Q49" s="23"/>
      <c r="R49" s="23" t="s">
        <v>105</v>
      </c>
      <c r="S49" s="44" t="s">
        <v>98</v>
      </c>
      <c r="T49" s="36" t="s">
        <v>98</v>
      </c>
      <c r="U49" s="35" t="s">
        <v>104</v>
      </c>
      <c r="V49" s="37">
        <v>111300</v>
      </c>
      <c r="W49" s="39">
        <f t="shared" si="14"/>
        <v>21147</v>
      </c>
      <c r="X49" s="39">
        <f t="shared" si="78"/>
        <v>132447</v>
      </c>
      <c r="Y49" s="39">
        <f t="shared" si="15"/>
        <v>2384046</v>
      </c>
      <c r="Z49" s="39">
        <f t="shared" si="16"/>
        <v>397341</v>
      </c>
      <c r="AA49" s="39">
        <f t="shared" si="17"/>
        <v>2781387</v>
      </c>
      <c r="AB49" s="56">
        <v>3</v>
      </c>
      <c r="AC49" s="42"/>
      <c r="AD49" s="42" t="s">
        <v>113</v>
      </c>
      <c r="AE49" s="16" t="s">
        <v>98</v>
      </c>
      <c r="AF49" s="17"/>
      <c r="AG49" s="16"/>
      <c r="AH49" s="18"/>
      <c r="AI49" s="19">
        <f t="shared" si="18"/>
        <v>0</v>
      </c>
      <c r="AJ49" s="20"/>
      <c r="AK49" s="20">
        <f t="shared" si="98"/>
        <v>0</v>
      </c>
      <c r="AL49" s="20">
        <f t="shared" si="99"/>
        <v>0</v>
      </c>
      <c r="AM49" s="20">
        <f t="shared" si="19"/>
        <v>0</v>
      </c>
      <c r="AN49" s="21"/>
      <c r="AO49" s="23"/>
      <c r="AP49" s="23"/>
      <c r="AQ49" s="35" t="s">
        <v>98</v>
      </c>
      <c r="AR49" s="36" t="s">
        <v>98</v>
      </c>
      <c r="AS49" s="35" t="s">
        <v>139</v>
      </c>
      <c r="AT49" s="37">
        <v>122230</v>
      </c>
      <c r="AU49" s="38">
        <f t="shared" si="96"/>
        <v>23223.7</v>
      </c>
      <c r="AV49" s="39">
        <f t="shared" si="97"/>
        <v>145453.70000000001</v>
      </c>
      <c r="AW49" s="39">
        <f t="shared" si="100"/>
        <v>2618166.6</v>
      </c>
      <c r="AX49" s="39">
        <f t="shared" si="101"/>
        <v>436361.10000000003</v>
      </c>
      <c r="AY49" s="39">
        <f t="shared" si="102"/>
        <v>3054527.7</v>
      </c>
      <c r="AZ49" s="40">
        <v>3</v>
      </c>
      <c r="BA49" s="42"/>
      <c r="BB49" s="42" t="s">
        <v>142</v>
      </c>
      <c r="BC49" s="16"/>
      <c r="BD49" s="17"/>
      <c r="BE49" s="16"/>
      <c r="BF49" s="18"/>
      <c r="BG49" s="20">
        <f t="shared" si="21"/>
        <v>0</v>
      </c>
      <c r="BH49" s="20"/>
      <c r="BI49" s="20">
        <f t="shared" si="22"/>
        <v>0</v>
      </c>
      <c r="BJ49" s="20">
        <f t="shared" si="23"/>
        <v>0</v>
      </c>
      <c r="BK49" s="20">
        <f t="shared" si="24"/>
        <v>0</v>
      </c>
      <c r="BL49" s="21"/>
      <c r="BM49" s="23"/>
      <c r="BN49" s="23"/>
      <c r="BO49" s="35" t="s">
        <v>98</v>
      </c>
      <c r="BP49" s="36"/>
      <c r="BQ49" s="35"/>
      <c r="BR49" s="37"/>
      <c r="BS49" s="38">
        <f t="shared" si="25"/>
        <v>0</v>
      </c>
      <c r="BT49" s="39"/>
      <c r="BU49" s="39">
        <f t="shared" si="26"/>
        <v>0</v>
      </c>
      <c r="BV49" s="39">
        <f t="shared" si="27"/>
        <v>0</v>
      </c>
      <c r="BW49" s="39">
        <f t="shared" si="28"/>
        <v>0</v>
      </c>
      <c r="BX49" s="40"/>
      <c r="BY49" s="42"/>
      <c r="BZ49" s="42"/>
      <c r="CA49" s="16" t="s">
        <v>98</v>
      </c>
      <c r="CB49" s="17"/>
      <c r="CC49" s="16"/>
      <c r="CD49" s="18"/>
      <c r="CE49" s="19">
        <f t="shared" si="29"/>
        <v>0</v>
      </c>
      <c r="CF49" s="20"/>
      <c r="CG49" s="20">
        <f t="shared" si="30"/>
        <v>0</v>
      </c>
      <c r="CH49" s="20">
        <f t="shared" si="31"/>
        <v>0</v>
      </c>
      <c r="CI49" s="20">
        <f t="shared" si="32"/>
        <v>0</v>
      </c>
      <c r="CJ49" s="21"/>
      <c r="CK49" s="23"/>
      <c r="CL49" s="23"/>
      <c r="CM49" s="35"/>
      <c r="CN49" s="36"/>
      <c r="CO49" s="35"/>
      <c r="CP49" s="37"/>
      <c r="CQ49" s="38">
        <f t="shared" si="33"/>
        <v>0</v>
      </c>
      <c r="CR49" s="39"/>
      <c r="CS49" s="39">
        <f t="shared" si="34"/>
        <v>0</v>
      </c>
      <c r="CT49" s="39">
        <f t="shared" si="35"/>
        <v>0</v>
      </c>
      <c r="CU49" s="39">
        <f t="shared" si="36"/>
        <v>0</v>
      </c>
      <c r="CV49" s="40"/>
      <c r="CW49" s="42"/>
      <c r="CX49" s="42"/>
      <c r="CY49" s="16" t="s">
        <v>98</v>
      </c>
      <c r="CZ49" s="17" t="s">
        <v>166</v>
      </c>
      <c r="DA49" s="16" t="s">
        <v>170</v>
      </c>
      <c r="DB49" s="18">
        <v>89700</v>
      </c>
      <c r="DC49" s="19">
        <f t="shared" si="37"/>
        <v>17043</v>
      </c>
      <c r="DD49" s="20">
        <f t="shared" si="88"/>
        <v>106743</v>
      </c>
      <c r="DE49" s="20">
        <f t="shared" si="38"/>
        <v>1921374</v>
      </c>
      <c r="DF49" s="20">
        <f t="shared" si="39"/>
        <v>320229</v>
      </c>
      <c r="DG49" s="20">
        <f t="shared" si="40"/>
        <v>2241603</v>
      </c>
      <c r="DH49" s="21">
        <v>5</v>
      </c>
      <c r="DI49" s="23">
        <v>3</v>
      </c>
      <c r="DJ49" s="23" t="s">
        <v>172</v>
      </c>
      <c r="DK49" s="35" t="s">
        <v>98</v>
      </c>
      <c r="DL49" s="36"/>
      <c r="DM49" s="35"/>
      <c r="DN49" s="37"/>
      <c r="DO49" s="38">
        <f t="shared" si="41"/>
        <v>0</v>
      </c>
      <c r="DP49" s="39"/>
      <c r="DQ49" s="39">
        <f t="shared" si="42"/>
        <v>0</v>
      </c>
      <c r="DR49" s="39">
        <f t="shared" si="43"/>
        <v>0</v>
      </c>
      <c r="DS49" s="39">
        <f t="shared" si="44"/>
        <v>0</v>
      </c>
      <c r="DT49" s="40"/>
      <c r="DU49" s="42"/>
      <c r="DV49" s="42"/>
      <c r="DW49" s="16" t="s">
        <v>98</v>
      </c>
      <c r="DX49" s="17"/>
      <c r="DY49" s="16"/>
      <c r="DZ49" s="18"/>
      <c r="EA49" s="19">
        <f t="shared" si="45"/>
        <v>0</v>
      </c>
      <c r="EB49" s="20"/>
      <c r="EC49" s="20">
        <f t="shared" si="46"/>
        <v>0</v>
      </c>
      <c r="ED49" s="20">
        <f t="shared" si="47"/>
        <v>0</v>
      </c>
      <c r="EE49" s="20">
        <f t="shared" si="48"/>
        <v>0</v>
      </c>
      <c r="EF49" s="21"/>
      <c r="EG49" s="23"/>
      <c r="EH49" s="23"/>
      <c r="EI49" s="35" t="s">
        <v>98</v>
      </c>
      <c r="EJ49" s="36"/>
      <c r="EK49" s="35"/>
      <c r="EL49" s="37"/>
      <c r="EM49" s="38">
        <f t="shared" si="49"/>
        <v>0</v>
      </c>
      <c r="EN49" s="39"/>
      <c r="EO49" s="39">
        <f t="shared" si="103"/>
        <v>0</v>
      </c>
      <c r="EP49" s="39">
        <f t="shared" si="104"/>
        <v>0</v>
      </c>
      <c r="EQ49" s="39">
        <f t="shared" si="50"/>
        <v>0</v>
      </c>
      <c r="ER49" s="40"/>
      <c r="ES49" s="42"/>
      <c r="ET49" s="42"/>
      <c r="EU49" s="16" t="s">
        <v>98</v>
      </c>
      <c r="EV49" s="17"/>
      <c r="EW49" s="16"/>
      <c r="EX49" s="18"/>
      <c r="EY49" s="19">
        <f t="shared" si="51"/>
        <v>0</v>
      </c>
      <c r="EZ49" s="20"/>
      <c r="FA49" s="20">
        <f t="shared" si="52"/>
        <v>0</v>
      </c>
      <c r="FB49" s="20">
        <f t="shared" si="53"/>
        <v>0</v>
      </c>
      <c r="FC49" s="20">
        <f t="shared" si="54"/>
        <v>0</v>
      </c>
      <c r="FD49" s="21"/>
      <c r="FE49" s="23"/>
      <c r="FF49" s="23"/>
      <c r="FG49" s="35" t="s">
        <v>98</v>
      </c>
      <c r="FH49" s="36"/>
      <c r="FI49" s="35"/>
      <c r="FJ49" s="37"/>
      <c r="FK49" s="38">
        <f t="shared" si="55"/>
        <v>0</v>
      </c>
      <c r="FL49" s="39"/>
      <c r="FM49" s="39">
        <f t="shared" si="105"/>
        <v>0</v>
      </c>
      <c r="FN49" s="39">
        <f t="shared" si="56"/>
        <v>0</v>
      </c>
      <c r="FO49" s="39">
        <f t="shared" si="57"/>
        <v>0</v>
      </c>
      <c r="FP49" s="40"/>
      <c r="FQ49" s="42"/>
      <c r="FR49" s="42"/>
      <c r="FS49" s="16" t="s">
        <v>98</v>
      </c>
      <c r="FT49" s="17"/>
      <c r="FU49" s="16"/>
      <c r="FV49" s="18"/>
      <c r="FW49" s="19">
        <f t="shared" si="58"/>
        <v>0</v>
      </c>
      <c r="FX49" s="20"/>
      <c r="FY49" s="20">
        <f t="shared" si="59"/>
        <v>0</v>
      </c>
      <c r="FZ49" s="20">
        <f t="shared" si="60"/>
        <v>0</v>
      </c>
      <c r="GA49" s="20">
        <f t="shared" si="61"/>
        <v>0</v>
      </c>
      <c r="GB49" s="21"/>
      <c r="GC49" s="23"/>
      <c r="GD49" s="23"/>
      <c r="GE49" s="35" t="s">
        <v>98</v>
      </c>
      <c r="GF49" s="36"/>
      <c r="GG49" s="35"/>
      <c r="GH49" s="37"/>
      <c r="GI49" s="38">
        <f t="shared" si="62"/>
        <v>0</v>
      </c>
      <c r="GJ49" s="39"/>
      <c r="GK49" s="39">
        <f t="shared" si="64"/>
        <v>0</v>
      </c>
      <c r="GL49" s="39">
        <f t="shared" si="65"/>
        <v>0</v>
      </c>
      <c r="GM49" s="39">
        <f t="shared" si="66"/>
        <v>0</v>
      </c>
      <c r="GN49" s="40"/>
      <c r="GO49" s="42"/>
      <c r="GP49" s="42"/>
      <c r="GQ49" s="16" t="s">
        <v>98</v>
      </c>
      <c r="GR49" s="17"/>
      <c r="GS49" s="16"/>
      <c r="GT49" s="18"/>
      <c r="GU49" s="19">
        <f t="shared" si="67"/>
        <v>0</v>
      </c>
      <c r="GV49" s="20"/>
      <c r="GW49" s="20">
        <f t="shared" si="68"/>
        <v>0</v>
      </c>
      <c r="GX49" s="20">
        <f t="shared" si="106"/>
        <v>0</v>
      </c>
      <c r="GY49" s="20">
        <f t="shared" si="107"/>
        <v>0</v>
      </c>
      <c r="GZ49" s="21"/>
      <c r="HA49" s="23"/>
      <c r="HB49" s="23"/>
      <c r="HC49" s="35" t="s">
        <v>98</v>
      </c>
      <c r="HD49" s="36" t="s">
        <v>212</v>
      </c>
      <c r="HE49" s="35" t="s">
        <v>213</v>
      </c>
      <c r="HF49" s="37">
        <v>106000</v>
      </c>
      <c r="HG49" s="38">
        <f t="shared" si="69"/>
        <v>20140</v>
      </c>
      <c r="HH49" s="39">
        <f t="shared" si="89"/>
        <v>126140</v>
      </c>
      <c r="HI49" s="39">
        <f t="shared" si="70"/>
        <v>2270520</v>
      </c>
      <c r="HJ49" s="39">
        <f t="shared" si="71"/>
        <v>378420</v>
      </c>
      <c r="HK49" s="39">
        <f t="shared" si="72"/>
        <v>2648940</v>
      </c>
      <c r="HL49" s="40">
        <v>3</v>
      </c>
      <c r="HM49" s="42"/>
      <c r="HN49" s="42" t="s">
        <v>219</v>
      </c>
      <c r="HO49" s="26">
        <f t="shared" si="83"/>
        <v>106743</v>
      </c>
      <c r="HP49" s="26" t="str">
        <f t="shared" si="84"/>
        <v xml:space="preserve">9.SURGICON &amp; CIA </v>
      </c>
      <c r="HQ49" s="86">
        <f t="shared" si="75"/>
        <v>2241603</v>
      </c>
    </row>
    <row r="50" spans="1:225" ht="73.5" customHeight="1" x14ac:dyDescent="0.25">
      <c r="A50" s="27">
        <v>48</v>
      </c>
      <c r="B50" s="27">
        <v>42131708</v>
      </c>
      <c r="C50" s="28">
        <v>1910010100054</v>
      </c>
      <c r="D50" s="29" t="s">
        <v>64</v>
      </c>
      <c r="E50" s="31">
        <v>27</v>
      </c>
      <c r="F50" s="31">
        <v>9</v>
      </c>
      <c r="G50" s="59" t="s">
        <v>98</v>
      </c>
      <c r="H50" s="17" t="s">
        <v>98</v>
      </c>
      <c r="I50" s="16" t="s">
        <v>102</v>
      </c>
      <c r="J50" s="18">
        <v>31125</v>
      </c>
      <c r="K50" s="19">
        <f t="shared" si="10"/>
        <v>5913.75</v>
      </c>
      <c r="L50" s="20">
        <f t="shared" si="77"/>
        <v>37038.75</v>
      </c>
      <c r="M50" s="20">
        <f t="shared" si="11"/>
        <v>1000046.25</v>
      </c>
      <c r="N50" s="20">
        <f t="shared" si="12"/>
        <v>333348.75</v>
      </c>
      <c r="O50" s="20">
        <f t="shared" si="13"/>
        <v>1333395</v>
      </c>
      <c r="P50" s="21"/>
      <c r="Q50" s="23"/>
      <c r="R50" s="23" t="s">
        <v>105</v>
      </c>
      <c r="S50" s="44" t="s">
        <v>98</v>
      </c>
      <c r="T50" s="36" t="s">
        <v>98</v>
      </c>
      <c r="U50" s="35" t="s">
        <v>104</v>
      </c>
      <c r="V50" s="37">
        <v>24900</v>
      </c>
      <c r="W50" s="39">
        <f t="shared" si="14"/>
        <v>4731</v>
      </c>
      <c r="X50" s="39">
        <f t="shared" si="78"/>
        <v>29631</v>
      </c>
      <c r="Y50" s="39">
        <f t="shared" si="15"/>
        <v>800037</v>
      </c>
      <c r="Z50" s="39">
        <f t="shared" si="16"/>
        <v>266679</v>
      </c>
      <c r="AA50" s="39">
        <f t="shared" si="17"/>
        <v>1066716</v>
      </c>
      <c r="AB50" s="56">
        <v>3</v>
      </c>
      <c r="AC50" s="42"/>
      <c r="AD50" s="42" t="s">
        <v>113</v>
      </c>
      <c r="AE50" s="16" t="s">
        <v>98</v>
      </c>
      <c r="AF50" s="17"/>
      <c r="AG50" s="16"/>
      <c r="AH50" s="18"/>
      <c r="AI50" s="19">
        <f t="shared" si="18"/>
        <v>0</v>
      </c>
      <c r="AJ50" s="20"/>
      <c r="AK50" s="20">
        <f t="shared" si="98"/>
        <v>0</v>
      </c>
      <c r="AL50" s="20">
        <f t="shared" si="99"/>
        <v>0</v>
      </c>
      <c r="AM50" s="20">
        <f t="shared" si="19"/>
        <v>0</v>
      </c>
      <c r="AN50" s="21"/>
      <c r="AO50" s="23"/>
      <c r="AP50" s="23"/>
      <c r="AQ50" s="35" t="s">
        <v>98</v>
      </c>
      <c r="AR50" s="36" t="s">
        <v>98</v>
      </c>
      <c r="AS50" s="35" t="s">
        <v>139</v>
      </c>
      <c r="AT50" s="37">
        <v>44540</v>
      </c>
      <c r="AU50" s="38">
        <f t="shared" si="96"/>
        <v>8462.6</v>
      </c>
      <c r="AV50" s="39">
        <f t="shared" si="97"/>
        <v>53002.6</v>
      </c>
      <c r="AW50" s="39">
        <f t="shared" si="100"/>
        <v>1431070.2</v>
      </c>
      <c r="AX50" s="39">
        <f t="shared" si="101"/>
        <v>477023.39999999997</v>
      </c>
      <c r="AY50" s="39">
        <f t="shared" si="102"/>
        <v>1908093.5999999999</v>
      </c>
      <c r="AZ50" s="40">
        <v>3</v>
      </c>
      <c r="BA50" s="42"/>
      <c r="BB50" s="42" t="s">
        <v>142</v>
      </c>
      <c r="BC50" s="16"/>
      <c r="BD50" s="17"/>
      <c r="BE50" s="16"/>
      <c r="BF50" s="18"/>
      <c r="BG50" s="20">
        <f t="shared" si="21"/>
        <v>0</v>
      </c>
      <c r="BH50" s="20"/>
      <c r="BI50" s="20">
        <f t="shared" si="22"/>
        <v>0</v>
      </c>
      <c r="BJ50" s="20">
        <f t="shared" si="23"/>
        <v>0</v>
      </c>
      <c r="BK50" s="20">
        <f t="shared" si="24"/>
        <v>0</v>
      </c>
      <c r="BL50" s="21"/>
      <c r="BM50" s="23"/>
      <c r="BN50" s="23"/>
      <c r="BO50" s="35" t="s">
        <v>98</v>
      </c>
      <c r="BP50" s="36"/>
      <c r="BQ50" s="35"/>
      <c r="BR50" s="37"/>
      <c r="BS50" s="38">
        <f t="shared" si="25"/>
        <v>0</v>
      </c>
      <c r="BT50" s="39"/>
      <c r="BU50" s="39">
        <f t="shared" si="26"/>
        <v>0</v>
      </c>
      <c r="BV50" s="39">
        <f t="shared" si="27"/>
        <v>0</v>
      </c>
      <c r="BW50" s="39">
        <f t="shared" si="28"/>
        <v>0</v>
      </c>
      <c r="BX50" s="40"/>
      <c r="BY50" s="42"/>
      <c r="BZ50" s="42"/>
      <c r="CA50" s="16" t="s">
        <v>98</v>
      </c>
      <c r="CB50" s="17"/>
      <c r="CC50" s="16"/>
      <c r="CD50" s="18"/>
      <c r="CE50" s="19">
        <f t="shared" si="29"/>
        <v>0</v>
      </c>
      <c r="CF50" s="20"/>
      <c r="CG50" s="20">
        <f t="shared" si="30"/>
        <v>0</v>
      </c>
      <c r="CH50" s="20">
        <f t="shared" si="31"/>
        <v>0</v>
      </c>
      <c r="CI50" s="20">
        <f t="shared" si="32"/>
        <v>0</v>
      </c>
      <c r="CJ50" s="21"/>
      <c r="CK50" s="23"/>
      <c r="CL50" s="23"/>
      <c r="CM50" s="35"/>
      <c r="CN50" s="36"/>
      <c r="CO50" s="35"/>
      <c r="CP50" s="37"/>
      <c r="CQ50" s="38">
        <f t="shared" si="33"/>
        <v>0</v>
      </c>
      <c r="CR50" s="39"/>
      <c r="CS50" s="39">
        <f t="shared" si="34"/>
        <v>0</v>
      </c>
      <c r="CT50" s="39">
        <f t="shared" si="35"/>
        <v>0</v>
      </c>
      <c r="CU50" s="39">
        <f t="shared" si="36"/>
        <v>0</v>
      </c>
      <c r="CV50" s="40"/>
      <c r="CW50" s="42"/>
      <c r="CX50" s="42"/>
      <c r="CY50" s="16" t="s">
        <v>98</v>
      </c>
      <c r="CZ50" s="17" t="s">
        <v>167</v>
      </c>
      <c r="DA50" s="16" t="s">
        <v>170</v>
      </c>
      <c r="DB50" s="18">
        <v>31200</v>
      </c>
      <c r="DC50" s="19">
        <f t="shared" si="37"/>
        <v>5928</v>
      </c>
      <c r="DD50" s="20">
        <f t="shared" si="88"/>
        <v>37128</v>
      </c>
      <c r="DE50" s="20">
        <f t="shared" si="38"/>
        <v>1002456</v>
      </c>
      <c r="DF50" s="20">
        <f t="shared" si="39"/>
        <v>334152</v>
      </c>
      <c r="DG50" s="20">
        <f t="shared" si="40"/>
        <v>1336608</v>
      </c>
      <c r="DH50" s="21">
        <v>5</v>
      </c>
      <c r="DI50" s="23">
        <v>3</v>
      </c>
      <c r="DJ50" s="23" t="s">
        <v>172</v>
      </c>
      <c r="DK50" s="35" t="s">
        <v>98</v>
      </c>
      <c r="DL50" s="36"/>
      <c r="DM50" s="35"/>
      <c r="DN50" s="37"/>
      <c r="DO50" s="38">
        <f t="shared" si="41"/>
        <v>0</v>
      </c>
      <c r="DP50" s="39"/>
      <c r="DQ50" s="39">
        <f t="shared" si="42"/>
        <v>0</v>
      </c>
      <c r="DR50" s="39">
        <f t="shared" si="43"/>
        <v>0</v>
      </c>
      <c r="DS50" s="39">
        <f t="shared" si="44"/>
        <v>0</v>
      </c>
      <c r="DT50" s="40"/>
      <c r="DU50" s="42"/>
      <c r="DV50" s="42"/>
      <c r="DW50" s="16" t="s">
        <v>98</v>
      </c>
      <c r="DX50" s="17"/>
      <c r="DY50" s="16"/>
      <c r="DZ50" s="18"/>
      <c r="EA50" s="19">
        <f t="shared" si="45"/>
        <v>0</v>
      </c>
      <c r="EB50" s="20"/>
      <c r="EC50" s="20">
        <f t="shared" si="46"/>
        <v>0</v>
      </c>
      <c r="ED50" s="20">
        <f t="shared" si="47"/>
        <v>0</v>
      </c>
      <c r="EE50" s="20">
        <f t="shared" si="48"/>
        <v>0</v>
      </c>
      <c r="EF50" s="21"/>
      <c r="EG50" s="23"/>
      <c r="EH50" s="23"/>
      <c r="EI50" s="35" t="s">
        <v>98</v>
      </c>
      <c r="EJ50" s="36"/>
      <c r="EK50" s="35"/>
      <c r="EL50" s="37"/>
      <c r="EM50" s="38">
        <f t="shared" si="49"/>
        <v>0</v>
      </c>
      <c r="EN50" s="39"/>
      <c r="EO50" s="39">
        <f t="shared" si="103"/>
        <v>0</v>
      </c>
      <c r="EP50" s="39">
        <f t="shared" si="104"/>
        <v>0</v>
      </c>
      <c r="EQ50" s="39">
        <f t="shared" si="50"/>
        <v>0</v>
      </c>
      <c r="ER50" s="40"/>
      <c r="ES50" s="42"/>
      <c r="ET50" s="42"/>
      <c r="EU50" s="16" t="s">
        <v>98</v>
      </c>
      <c r="EV50" s="17"/>
      <c r="EW50" s="16"/>
      <c r="EX50" s="18"/>
      <c r="EY50" s="19">
        <f t="shared" si="51"/>
        <v>0</v>
      </c>
      <c r="EZ50" s="20"/>
      <c r="FA50" s="20">
        <f t="shared" si="52"/>
        <v>0</v>
      </c>
      <c r="FB50" s="20">
        <f t="shared" si="53"/>
        <v>0</v>
      </c>
      <c r="FC50" s="20">
        <f t="shared" si="54"/>
        <v>0</v>
      </c>
      <c r="FD50" s="21"/>
      <c r="FE50" s="23"/>
      <c r="FF50" s="23"/>
      <c r="FG50" s="35" t="s">
        <v>98</v>
      </c>
      <c r="FH50" s="36"/>
      <c r="FI50" s="35"/>
      <c r="FJ50" s="37"/>
      <c r="FK50" s="38">
        <f t="shared" si="55"/>
        <v>0</v>
      </c>
      <c r="FL50" s="39"/>
      <c r="FM50" s="39">
        <f t="shared" si="105"/>
        <v>0</v>
      </c>
      <c r="FN50" s="39">
        <f t="shared" si="56"/>
        <v>0</v>
      </c>
      <c r="FO50" s="39">
        <f t="shared" si="57"/>
        <v>0</v>
      </c>
      <c r="FP50" s="40"/>
      <c r="FQ50" s="42"/>
      <c r="FR50" s="42"/>
      <c r="FS50" s="16" t="s">
        <v>98</v>
      </c>
      <c r="FT50" s="17"/>
      <c r="FU50" s="16"/>
      <c r="FV50" s="18"/>
      <c r="FW50" s="19">
        <f t="shared" si="58"/>
        <v>0</v>
      </c>
      <c r="FX50" s="20"/>
      <c r="FY50" s="20">
        <f t="shared" si="59"/>
        <v>0</v>
      </c>
      <c r="FZ50" s="20">
        <f t="shared" si="60"/>
        <v>0</v>
      </c>
      <c r="GA50" s="20">
        <f t="shared" si="61"/>
        <v>0</v>
      </c>
      <c r="GB50" s="21"/>
      <c r="GC50" s="23"/>
      <c r="GD50" s="23"/>
      <c r="GE50" s="35" t="s">
        <v>98</v>
      </c>
      <c r="GF50" s="36"/>
      <c r="GG50" s="35"/>
      <c r="GH50" s="37"/>
      <c r="GI50" s="38">
        <f t="shared" si="62"/>
        <v>0</v>
      </c>
      <c r="GJ50" s="39"/>
      <c r="GK50" s="39">
        <f t="shared" si="64"/>
        <v>0</v>
      </c>
      <c r="GL50" s="39">
        <f t="shared" si="65"/>
        <v>0</v>
      </c>
      <c r="GM50" s="39">
        <f t="shared" si="66"/>
        <v>0</v>
      </c>
      <c r="GN50" s="40"/>
      <c r="GO50" s="42"/>
      <c r="GP50" s="42"/>
      <c r="GQ50" s="16" t="s">
        <v>98</v>
      </c>
      <c r="GR50" s="17">
        <v>1</v>
      </c>
      <c r="GS50" s="16" t="s">
        <v>210</v>
      </c>
      <c r="GT50" s="18">
        <v>30210</v>
      </c>
      <c r="GU50" s="19">
        <f t="shared" si="67"/>
        <v>5739.9</v>
      </c>
      <c r="GV50" s="20">
        <f t="shared" si="80"/>
        <v>35949.9</v>
      </c>
      <c r="GW50" s="20">
        <f t="shared" si="68"/>
        <v>970647.3</v>
      </c>
      <c r="GX50" s="20">
        <f t="shared" si="106"/>
        <v>323549.10000000003</v>
      </c>
      <c r="GY50" s="20">
        <f t="shared" si="107"/>
        <v>1294196.4000000001</v>
      </c>
      <c r="GZ50" s="21"/>
      <c r="HA50" s="23"/>
      <c r="HB50" s="23" t="s">
        <v>211</v>
      </c>
      <c r="HC50" s="35" t="s">
        <v>98</v>
      </c>
      <c r="HD50" s="36" t="s">
        <v>212</v>
      </c>
      <c r="HE50" s="35" t="s">
        <v>213</v>
      </c>
      <c r="HF50" s="37">
        <v>39000</v>
      </c>
      <c r="HG50" s="38">
        <f t="shared" si="69"/>
        <v>7410</v>
      </c>
      <c r="HH50" s="39">
        <f t="shared" si="89"/>
        <v>46410</v>
      </c>
      <c r="HI50" s="39">
        <f t="shared" si="70"/>
        <v>1253070</v>
      </c>
      <c r="HJ50" s="39">
        <f t="shared" si="71"/>
        <v>417690</v>
      </c>
      <c r="HK50" s="39">
        <f t="shared" si="72"/>
        <v>1670760</v>
      </c>
      <c r="HL50" s="40">
        <v>3</v>
      </c>
      <c r="HM50" s="42"/>
      <c r="HN50" s="42" t="s">
        <v>219</v>
      </c>
      <c r="HO50" s="26">
        <f t="shared" si="83"/>
        <v>29631</v>
      </c>
      <c r="HP50" s="26" t="str">
        <f t="shared" si="84"/>
        <v>2. BIOPLAST S.A</v>
      </c>
      <c r="HQ50" s="86">
        <f t="shared" si="75"/>
        <v>1066716</v>
      </c>
    </row>
    <row r="51" spans="1:225" ht="72" customHeight="1" x14ac:dyDescent="0.25">
      <c r="A51" s="27">
        <v>49</v>
      </c>
      <c r="B51" s="27">
        <v>42131708</v>
      </c>
      <c r="C51" s="28">
        <v>1910010100056</v>
      </c>
      <c r="D51" s="29" t="s">
        <v>65</v>
      </c>
      <c r="E51" s="31">
        <v>27</v>
      </c>
      <c r="F51" s="31">
        <v>9</v>
      </c>
      <c r="G51" s="59" t="s">
        <v>98</v>
      </c>
      <c r="H51" s="17" t="s">
        <v>98</v>
      </c>
      <c r="I51" s="16" t="s">
        <v>102</v>
      </c>
      <c r="J51" s="18">
        <v>53250</v>
      </c>
      <c r="K51" s="19">
        <f t="shared" si="10"/>
        <v>10117.5</v>
      </c>
      <c r="L51" s="20">
        <f t="shared" si="77"/>
        <v>63367.5</v>
      </c>
      <c r="M51" s="20">
        <f t="shared" si="11"/>
        <v>1710922.5</v>
      </c>
      <c r="N51" s="20">
        <f t="shared" si="12"/>
        <v>570307.5</v>
      </c>
      <c r="O51" s="20">
        <f t="shared" si="13"/>
        <v>2281230</v>
      </c>
      <c r="P51" s="21"/>
      <c r="Q51" s="23"/>
      <c r="R51" s="23" t="s">
        <v>105</v>
      </c>
      <c r="S51" s="44" t="s">
        <v>98</v>
      </c>
      <c r="T51" s="36" t="s">
        <v>98</v>
      </c>
      <c r="U51" s="35" t="s">
        <v>104</v>
      </c>
      <c r="V51" s="37">
        <v>42600</v>
      </c>
      <c r="W51" s="39">
        <f t="shared" si="14"/>
        <v>8094</v>
      </c>
      <c r="X51" s="39">
        <f t="shared" si="78"/>
        <v>50694</v>
      </c>
      <c r="Y51" s="39">
        <f t="shared" si="15"/>
        <v>1368738</v>
      </c>
      <c r="Z51" s="39">
        <f t="shared" si="16"/>
        <v>456246</v>
      </c>
      <c r="AA51" s="39">
        <f t="shared" si="17"/>
        <v>1824984</v>
      </c>
      <c r="AB51" s="56">
        <v>3</v>
      </c>
      <c r="AC51" s="42"/>
      <c r="AD51" s="42" t="s">
        <v>113</v>
      </c>
      <c r="AE51" s="16" t="s">
        <v>98</v>
      </c>
      <c r="AF51" s="17"/>
      <c r="AG51" s="16"/>
      <c r="AH51" s="18"/>
      <c r="AI51" s="19">
        <f t="shared" si="18"/>
        <v>0</v>
      </c>
      <c r="AJ51" s="20"/>
      <c r="AK51" s="20">
        <f t="shared" si="98"/>
        <v>0</v>
      </c>
      <c r="AL51" s="20">
        <f t="shared" si="99"/>
        <v>0</v>
      </c>
      <c r="AM51" s="20">
        <f t="shared" si="19"/>
        <v>0</v>
      </c>
      <c r="AN51" s="21"/>
      <c r="AO51" s="23"/>
      <c r="AP51" s="23"/>
      <c r="AQ51" s="35" t="s">
        <v>98</v>
      </c>
      <c r="AR51" s="36" t="s">
        <v>98</v>
      </c>
      <c r="AS51" s="35" t="s">
        <v>139</v>
      </c>
      <c r="AT51" s="37">
        <v>78965</v>
      </c>
      <c r="AU51" s="38">
        <f t="shared" si="96"/>
        <v>15003.35</v>
      </c>
      <c r="AV51" s="39">
        <f t="shared" si="97"/>
        <v>93968.35</v>
      </c>
      <c r="AW51" s="39">
        <f t="shared" si="100"/>
        <v>2537145.4500000002</v>
      </c>
      <c r="AX51" s="39">
        <f t="shared" si="101"/>
        <v>845715.15</v>
      </c>
      <c r="AY51" s="39">
        <f t="shared" si="102"/>
        <v>3382860.6</v>
      </c>
      <c r="AZ51" s="40">
        <v>3</v>
      </c>
      <c r="BA51" s="42"/>
      <c r="BB51" s="42" t="s">
        <v>142</v>
      </c>
      <c r="BC51" s="16"/>
      <c r="BD51" s="17"/>
      <c r="BE51" s="16"/>
      <c r="BF51" s="18"/>
      <c r="BG51" s="20">
        <f t="shared" si="21"/>
        <v>0</v>
      </c>
      <c r="BH51" s="20"/>
      <c r="BI51" s="20">
        <f t="shared" si="22"/>
        <v>0</v>
      </c>
      <c r="BJ51" s="20">
        <f t="shared" si="23"/>
        <v>0</v>
      </c>
      <c r="BK51" s="20">
        <f t="shared" si="24"/>
        <v>0</v>
      </c>
      <c r="BL51" s="21"/>
      <c r="BM51" s="23"/>
      <c r="BN51" s="23"/>
      <c r="BO51" s="35" t="s">
        <v>98</v>
      </c>
      <c r="BP51" s="36"/>
      <c r="BQ51" s="35"/>
      <c r="BR51" s="37"/>
      <c r="BS51" s="38">
        <f t="shared" si="25"/>
        <v>0</v>
      </c>
      <c r="BT51" s="39"/>
      <c r="BU51" s="39">
        <f t="shared" si="26"/>
        <v>0</v>
      </c>
      <c r="BV51" s="39">
        <f t="shared" si="27"/>
        <v>0</v>
      </c>
      <c r="BW51" s="39">
        <f t="shared" si="28"/>
        <v>0</v>
      </c>
      <c r="BX51" s="40"/>
      <c r="BY51" s="42"/>
      <c r="BZ51" s="42"/>
      <c r="CA51" s="16" t="s">
        <v>98</v>
      </c>
      <c r="CB51" s="17"/>
      <c r="CC51" s="16"/>
      <c r="CD51" s="18"/>
      <c r="CE51" s="19">
        <f t="shared" si="29"/>
        <v>0</v>
      </c>
      <c r="CF51" s="20"/>
      <c r="CG51" s="20">
        <f t="shared" si="30"/>
        <v>0</v>
      </c>
      <c r="CH51" s="20">
        <f t="shared" si="31"/>
        <v>0</v>
      </c>
      <c r="CI51" s="20">
        <f t="shared" si="32"/>
        <v>0</v>
      </c>
      <c r="CJ51" s="21"/>
      <c r="CK51" s="23"/>
      <c r="CL51" s="23"/>
      <c r="CM51" s="35"/>
      <c r="CN51" s="36"/>
      <c r="CO51" s="35"/>
      <c r="CP51" s="37"/>
      <c r="CQ51" s="38">
        <f t="shared" si="33"/>
        <v>0</v>
      </c>
      <c r="CR51" s="39"/>
      <c r="CS51" s="39">
        <f t="shared" si="34"/>
        <v>0</v>
      </c>
      <c r="CT51" s="39">
        <f t="shared" si="35"/>
        <v>0</v>
      </c>
      <c r="CU51" s="39">
        <f t="shared" si="36"/>
        <v>0</v>
      </c>
      <c r="CV51" s="40"/>
      <c r="CW51" s="42"/>
      <c r="CX51" s="42"/>
      <c r="CY51" s="16" t="s">
        <v>98</v>
      </c>
      <c r="CZ51" s="17" t="s">
        <v>167</v>
      </c>
      <c r="DA51" s="16" t="s">
        <v>170</v>
      </c>
      <c r="DB51" s="18">
        <v>46800</v>
      </c>
      <c r="DC51" s="19">
        <f t="shared" si="37"/>
        <v>8892</v>
      </c>
      <c r="DD51" s="20">
        <f t="shared" si="88"/>
        <v>55692</v>
      </c>
      <c r="DE51" s="20">
        <f t="shared" si="38"/>
        <v>1503684</v>
      </c>
      <c r="DF51" s="20">
        <f t="shared" si="39"/>
        <v>501228</v>
      </c>
      <c r="DG51" s="20">
        <f t="shared" si="40"/>
        <v>2004912</v>
      </c>
      <c r="DH51" s="21">
        <v>5</v>
      </c>
      <c r="DI51" s="23">
        <v>3</v>
      </c>
      <c r="DJ51" s="23" t="s">
        <v>172</v>
      </c>
      <c r="DK51" s="35" t="s">
        <v>98</v>
      </c>
      <c r="DL51" s="36"/>
      <c r="DM51" s="35"/>
      <c r="DN51" s="37"/>
      <c r="DO51" s="38">
        <f t="shared" si="41"/>
        <v>0</v>
      </c>
      <c r="DP51" s="39"/>
      <c r="DQ51" s="39">
        <f t="shared" si="42"/>
        <v>0</v>
      </c>
      <c r="DR51" s="39">
        <f t="shared" si="43"/>
        <v>0</v>
      </c>
      <c r="DS51" s="39">
        <f t="shared" si="44"/>
        <v>0</v>
      </c>
      <c r="DT51" s="40"/>
      <c r="DU51" s="42"/>
      <c r="DV51" s="42"/>
      <c r="DW51" s="16" t="s">
        <v>98</v>
      </c>
      <c r="DX51" s="17"/>
      <c r="DY51" s="16"/>
      <c r="DZ51" s="18"/>
      <c r="EA51" s="19">
        <f t="shared" si="45"/>
        <v>0</v>
      </c>
      <c r="EB51" s="20"/>
      <c r="EC51" s="20">
        <f t="shared" si="46"/>
        <v>0</v>
      </c>
      <c r="ED51" s="20">
        <f t="shared" si="47"/>
        <v>0</v>
      </c>
      <c r="EE51" s="20">
        <f t="shared" si="48"/>
        <v>0</v>
      </c>
      <c r="EF51" s="21"/>
      <c r="EG51" s="23"/>
      <c r="EH51" s="23"/>
      <c r="EI51" s="35" t="s">
        <v>98</v>
      </c>
      <c r="EJ51" s="36"/>
      <c r="EK51" s="35"/>
      <c r="EL51" s="37"/>
      <c r="EM51" s="38">
        <f t="shared" si="49"/>
        <v>0</v>
      </c>
      <c r="EN51" s="39"/>
      <c r="EO51" s="39">
        <f t="shared" si="103"/>
        <v>0</v>
      </c>
      <c r="EP51" s="39">
        <f t="shared" si="104"/>
        <v>0</v>
      </c>
      <c r="EQ51" s="39">
        <f t="shared" si="50"/>
        <v>0</v>
      </c>
      <c r="ER51" s="40"/>
      <c r="ES51" s="42"/>
      <c r="ET51" s="42"/>
      <c r="EU51" s="16" t="s">
        <v>98</v>
      </c>
      <c r="EV51" s="17"/>
      <c r="EW51" s="16"/>
      <c r="EX51" s="18"/>
      <c r="EY51" s="19">
        <f t="shared" si="51"/>
        <v>0</v>
      </c>
      <c r="EZ51" s="20"/>
      <c r="FA51" s="20">
        <f t="shared" si="52"/>
        <v>0</v>
      </c>
      <c r="FB51" s="20">
        <f t="shared" si="53"/>
        <v>0</v>
      </c>
      <c r="FC51" s="20">
        <f t="shared" si="54"/>
        <v>0</v>
      </c>
      <c r="FD51" s="21"/>
      <c r="FE51" s="23"/>
      <c r="FF51" s="23"/>
      <c r="FG51" s="35" t="s">
        <v>98</v>
      </c>
      <c r="FH51" s="36"/>
      <c r="FI51" s="35"/>
      <c r="FJ51" s="37"/>
      <c r="FK51" s="38">
        <f t="shared" si="55"/>
        <v>0</v>
      </c>
      <c r="FL51" s="39"/>
      <c r="FM51" s="39">
        <f t="shared" si="105"/>
        <v>0</v>
      </c>
      <c r="FN51" s="39">
        <f t="shared" si="56"/>
        <v>0</v>
      </c>
      <c r="FO51" s="39">
        <f t="shared" si="57"/>
        <v>0</v>
      </c>
      <c r="FP51" s="40"/>
      <c r="FQ51" s="42"/>
      <c r="FR51" s="42"/>
      <c r="FS51" s="16" t="s">
        <v>98</v>
      </c>
      <c r="FT51" s="17"/>
      <c r="FU51" s="16"/>
      <c r="FV51" s="18"/>
      <c r="FW51" s="19">
        <f t="shared" si="58"/>
        <v>0</v>
      </c>
      <c r="FX51" s="20"/>
      <c r="FY51" s="20">
        <f t="shared" si="59"/>
        <v>0</v>
      </c>
      <c r="FZ51" s="20">
        <f t="shared" si="60"/>
        <v>0</v>
      </c>
      <c r="GA51" s="20">
        <f t="shared" si="61"/>
        <v>0</v>
      </c>
      <c r="GB51" s="21"/>
      <c r="GC51" s="23"/>
      <c r="GD51" s="23"/>
      <c r="GE51" s="35" t="s">
        <v>98</v>
      </c>
      <c r="GF51" s="36"/>
      <c r="GG51" s="35"/>
      <c r="GH51" s="37"/>
      <c r="GI51" s="38">
        <f t="shared" si="62"/>
        <v>0</v>
      </c>
      <c r="GJ51" s="39"/>
      <c r="GK51" s="39">
        <f t="shared" si="64"/>
        <v>0</v>
      </c>
      <c r="GL51" s="39">
        <f t="shared" si="65"/>
        <v>0</v>
      </c>
      <c r="GM51" s="39">
        <f t="shared" si="66"/>
        <v>0</v>
      </c>
      <c r="GN51" s="40"/>
      <c r="GO51" s="42"/>
      <c r="GP51" s="42"/>
      <c r="GQ51" s="16" t="s">
        <v>98</v>
      </c>
      <c r="GR51" s="17">
        <v>1</v>
      </c>
      <c r="GS51" s="16" t="s">
        <v>210</v>
      </c>
      <c r="GT51" s="18">
        <v>46170</v>
      </c>
      <c r="GU51" s="19">
        <f t="shared" si="67"/>
        <v>8772.2999999999993</v>
      </c>
      <c r="GV51" s="20">
        <f t="shared" si="80"/>
        <v>54942.3</v>
      </c>
      <c r="GW51" s="20">
        <f t="shared" si="68"/>
        <v>1483442.1</v>
      </c>
      <c r="GX51" s="20">
        <f t="shared" si="106"/>
        <v>494480.7</v>
      </c>
      <c r="GY51" s="20">
        <f t="shared" si="107"/>
        <v>1977922.8</v>
      </c>
      <c r="GZ51" s="21"/>
      <c r="HA51" s="23"/>
      <c r="HB51" s="23" t="s">
        <v>211</v>
      </c>
      <c r="HC51" s="35" t="s">
        <v>98</v>
      </c>
      <c r="HD51" s="36" t="s">
        <v>212</v>
      </c>
      <c r="HE51" s="35" t="s">
        <v>213</v>
      </c>
      <c r="HF51" s="37">
        <v>53000</v>
      </c>
      <c r="HG51" s="38">
        <f t="shared" si="69"/>
        <v>10070</v>
      </c>
      <c r="HH51" s="39">
        <f t="shared" si="89"/>
        <v>63070</v>
      </c>
      <c r="HI51" s="39">
        <f t="shared" si="70"/>
        <v>1702890</v>
      </c>
      <c r="HJ51" s="39">
        <f t="shared" si="71"/>
        <v>567630</v>
      </c>
      <c r="HK51" s="39">
        <f t="shared" si="72"/>
        <v>2270520</v>
      </c>
      <c r="HL51" s="40">
        <v>3</v>
      </c>
      <c r="HM51" s="42"/>
      <c r="HN51" s="42" t="s">
        <v>219</v>
      </c>
      <c r="HO51" s="26">
        <f t="shared" si="83"/>
        <v>50694</v>
      </c>
      <c r="HP51" s="26" t="str">
        <f t="shared" si="84"/>
        <v>2. BIOPLAST S.A</v>
      </c>
      <c r="HQ51" s="86">
        <f t="shared" si="75"/>
        <v>1824984</v>
      </c>
    </row>
    <row r="52" spans="1:225" ht="79.5" customHeight="1" x14ac:dyDescent="0.25">
      <c r="A52" s="27">
        <v>50</v>
      </c>
      <c r="B52" s="27">
        <v>42131708</v>
      </c>
      <c r="C52" s="28">
        <v>1910010100057</v>
      </c>
      <c r="D52" s="29" t="s">
        <v>66</v>
      </c>
      <c r="E52" s="31">
        <v>14</v>
      </c>
      <c r="F52" s="31">
        <v>9</v>
      </c>
      <c r="G52" s="59" t="s">
        <v>98</v>
      </c>
      <c r="H52" s="17" t="s">
        <v>98</v>
      </c>
      <c r="I52" s="16" t="s">
        <v>102</v>
      </c>
      <c r="J52" s="18">
        <v>137875</v>
      </c>
      <c r="K52" s="19">
        <f t="shared" si="10"/>
        <v>26196.25</v>
      </c>
      <c r="L52" s="20">
        <f t="shared" si="77"/>
        <v>164071.25</v>
      </c>
      <c r="M52" s="20">
        <f t="shared" si="11"/>
        <v>2296997.5</v>
      </c>
      <c r="N52" s="20">
        <f t="shared" si="12"/>
        <v>1476641.25</v>
      </c>
      <c r="O52" s="20">
        <f t="shared" si="13"/>
        <v>3773638.75</v>
      </c>
      <c r="P52" s="21"/>
      <c r="Q52" s="23"/>
      <c r="R52" s="23" t="s">
        <v>105</v>
      </c>
      <c r="S52" s="44" t="s">
        <v>98</v>
      </c>
      <c r="T52" s="36" t="s">
        <v>98</v>
      </c>
      <c r="U52" s="35" t="s">
        <v>104</v>
      </c>
      <c r="V52" s="37">
        <v>110300</v>
      </c>
      <c r="W52" s="39">
        <f t="shared" si="14"/>
        <v>20957</v>
      </c>
      <c r="X52" s="39">
        <f t="shared" si="78"/>
        <v>131257</v>
      </c>
      <c r="Y52" s="39">
        <f t="shared" si="15"/>
        <v>1837598</v>
      </c>
      <c r="Z52" s="39">
        <f t="shared" si="16"/>
        <v>1181313</v>
      </c>
      <c r="AA52" s="39">
        <f t="shared" si="17"/>
        <v>3018911</v>
      </c>
      <c r="AB52" s="56">
        <v>3</v>
      </c>
      <c r="AC52" s="42"/>
      <c r="AD52" s="42" t="s">
        <v>113</v>
      </c>
      <c r="AE52" s="16" t="s">
        <v>98</v>
      </c>
      <c r="AF52" s="17"/>
      <c r="AG52" s="16"/>
      <c r="AH52" s="18"/>
      <c r="AI52" s="19">
        <f t="shared" si="18"/>
        <v>0</v>
      </c>
      <c r="AJ52" s="20"/>
      <c r="AK52" s="20">
        <f t="shared" si="98"/>
        <v>0</v>
      </c>
      <c r="AL52" s="20">
        <f t="shared" si="99"/>
        <v>0</v>
      </c>
      <c r="AM52" s="20">
        <f t="shared" si="19"/>
        <v>0</v>
      </c>
      <c r="AN52" s="21"/>
      <c r="AO52" s="23"/>
      <c r="AP52" s="23"/>
      <c r="AQ52" s="35" t="s">
        <v>98</v>
      </c>
      <c r="AR52" s="36" t="s">
        <v>98</v>
      </c>
      <c r="AS52" s="35" t="s">
        <v>139</v>
      </c>
      <c r="AT52" s="37">
        <v>145350</v>
      </c>
      <c r="AU52" s="38">
        <f t="shared" si="96"/>
        <v>27616.5</v>
      </c>
      <c r="AV52" s="39">
        <f t="shared" si="97"/>
        <v>172966.5</v>
      </c>
      <c r="AW52" s="39">
        <f t="shared" si="100"/>
        <v>2421531</v>
      </c>
      <c r="AX52" s="39">
        <f t="shared" si="101"/>
        <v>1556698.5</v>
      </c>
      <c r="AY52" s="39">
        <f t="shared" si="102"/>
        <v>3978229.5</v>
      </c>
      <c r="AZ52" s="40">
        <v>3</v>
      </c>
      <c r="BA52" s="42"/>
      <c r="BB52" s="42" t="s">
        <v>142</v>
      </c>
      <c r="BC52" s="16"/>
      <c r="BD52" s="17"/>
      <c r="BE52" s="16"/>
      <c r="BF52" s="18"/>
      <c r="BG52" s="20">
        <f t="shared" si="21"/>
        <v>0</v>
      </c>
      <c r="BH52" s="20"/>
      <c r="BI52" s="20">
        <f t="shared" si="22"/>
        <v>0</v>
      </c>
      <c r="BJ52" s="20">
        <f t="shared" si="23"/>
        <v>0</v>
      </c>
      <c r="BK52" s="20">
        <f t="shared" si="24"/>
        <v>0</v>
      </c>
      <c r="BL52" s="21"/>
      <c r="BM52" s="23"/>
      <c r="BN52" s="23"/>
      <c r="BO52" s="35" t="s">
        <v>98</v>
      </c>
      <c r="BP52" s="36"/>
      <c r="BQ52" s="35"/>
      <c r="BR52" s="37"/>
      <c r="BS52" s="38">
        <f t="shared" si="25"/>
        <v>0</v>
      </c>
      <c r="BT52" s="39"/>
      <c r="BU52" s="39">
        <f t="shared" si="26"/>
        <v>0</v>
      </c>
      <c r="BV52" s="39">
        <f t="shared" si="27"/>
        <v>0</v>
      </c>
      <c r="BW52" s="39">
        <f t="shared" si="28"/>
        <v>0</v>
      </c>
      <c r="BX52" s="40"/>
      <c r="BY52" s="42"/>
      <c r="BZ52" s="42"/>
      <c r="CA52" s="16" t="s">
        <v>98</v>
      </c>
      <c r="CB52" s="17"/>
      <c r="CC52" s="16"/>
      <c r="CD52" s="18"/>
      <c r="CE52" s="19">
        <f t="shared" si="29"/>
        <v>0</v>
      </c>
      <c r="CF52" s="20"/>
      <c r="CG52" s="20">
        <f t="shared" si="30"/>
        <v>0</v>
      </c>
      <c r="CH52" s="20">
        <f t="shared" si="31"/>
        <v>0</v>
      </c>
      <c r="CI52" s="20">
        <f t="shared" si="32"/>
        <v>0</v>
      </c>
      <c r="CJ52" s="21"/>
      <c r="CK52" s="23"/>
      <c r="CL52" s="23"/>
      <c r="CM52" s="35"/>
      <c r="CN52" s="36"/>
      <c r="CO52" s="35"/>
      <c r="CP52" s="37"/>
      <c r="CQ52" s="38">
        <f t="shared" si="33"/>
        <v>0</v>
      </c>
      <c r="CR52" s="39"/>
      <c r="CS52" s="39">
        <f t="shared" si="34"/>
        <v>0</v>
      </c>
      <c r="CT52" s="39">
        <f t="shared" si="35"/>
        <v>0</v>
      </c>
      <c r="CU52" s="39">
        <f t="shared" si="36"/>
        <v>0</v>
      </c>
      <c r="CV52" s="40"/>
      <c r="CW52" s="42"/>
      <c r="CX52" s="42"/>
      <c r="CY52" s="16" t="s">
        <v>98</v>
      </c>
      <c r="CZ52" s="17" t="s">
        <v>167</v>
      </c>
      <c r="DA52" s="16" t="s">
        <v>170</v>
      </c>
      <c r="DB52" s="18">
        <v>124800</v>
      </c>
      <c r="DC52" s="19">
        <f t="shared" si="37"/>
        <v>23712</v>
      </c>
      <c r="DD52" s="20">
        <f t="shared" si="88"/>
        <v>148512</v>
      </c>
      <c r="DE52" s="20">
        <f t="shared" si="38"/>
        <v>2079168</v>
      </c>
      <c r="DF52" s="20">
        <f t="shared" si="39"/>
        <v>1336608</v>
      </c>
      <c r="DG52" s="20">
        <f t="shared" si="40"/>
        <v>3415776</v>
      </c>
      <c r="DH52" s="21">
        <v>5</v>
      </c>
      <c r="DI52" s="23">
        <v>3</v>
      </c>
      <c r="DJ52" s="23" t="s">
        <v>172</v>
      </c>
      <c r="DK52" s="35" t="s">
        <v>98</v>
      </c>
      <c r="DL52" s="36"/>
      <c r="DM52" s="35"/>
      <c r="DN52" s="37"/>
      <c r="DO52" s="38">
        <f t="shared" si="41"/>
        <v>0</v>
      </c>
      <c r="DP52" s="39"/>
      <c r="DQ52" s="39">
        <f t="shared" si="42"/>
        <v>0</v>
      </c>
      <c r="DR52" s="39">
        <f t="shared" si="43"/>
        <v>0</v>
      </c>
      <c r="DS52" s="39">
        <f t="shared" si="44"/>
        <v>0</v>
      </c>
      <c r="DT52" s="40"/>
      <c r="DU52" s="42"/>
      <c r="DV52" s="42"/>
      <c r="DW52" s="16" t="s">
        <v>98</v>
      </c>
      <c r="DX52" s="17"/>
      <c r="DY52" s="16"/>
      <c r="DZ52" s="18"/>
      <c r="EA52" s="19">
        <f t="shared" si="45"/>
        <v>0</v>
      </c>
      <c r="EB52" s="20"/>
      <c r="EC52" s="20">
        <f t="shared" si="46"/>
        <v>0</v>
      </c>
      <c r="ED52" s="20">
        <f t="shared" si="47"/>
        <v>0</v>
      </c>
      <c r="EE52" s="20">
        <f t="shared" si="48"/>
        <v>0</v>
      </c>
      <c r="EF52" s="21"/>
      <c r="EG52" s="23"/>
      <c r="EH52" s="23"/>
      <c r="EI52" s="35" t="s">
        <v>98</v>
      </c>
      <c r="EJ52" s="36"/>
      <c r="EK52" s="35"/>
      <c r="EL52" s="37"/>
      <c r="EM52" s="38">
        <f t="shared" si="49"/>
        <v>0</v>
      </c>
      <c r="EN52" s="39"/>
      <c r="EO52" s="39">
        <f t="shared" si="103"/>
        <v>0</v>
      </c>
      <c r="EP52" s="39">
        <f t="shared" si="104"/>
        <v>0</v>
      </c>
      <c r="EQ52" s="39">
        <f t="shared" si="50"/>
        <v>0</v>
      </c>
      <c r="ER52" s="40"/>
      <c r="ES52" s="42"/>
      <c r="ET52" s="42"/>
      <c r="EU52" s="16" t="s">
        <v>98</v>
      </c>
      <c r="EV52" s="17"/>
      <c r="EW52" s="16"/>
      <c r="EX52" s="18"/>
      <c r="EY52" s="19">
        <f t="shared" si="51"/>
        <v>0</v>
      </c>
      <c r="EZ52" s="20"/>
      <c r="FA52" s="20">
        <f t="shared" si="52"/>
        <v>0</v>
      </c>
      <c r="FB52" s="20">
        <f t="shared" si="53"/>
        <v>0</v>
      </c>
      <c r="FC52" s="20">
        <f t="shared" si="54"/>
        <v>0</v>
      </c>
      <c r="FD52" s="21"/>
      <c r="FE52" s="23"/>
      <c r="FF52" s="23"/>
      <c r="FG52" s="35" t="s">
        <v>98</v>
      </c>
      <c r="FH52" s="36"/>
      <c r="FI52" s="35"/>
      <c r="FJ52" s="37"/>
      <c r="FK52" s="38">
        <f t="shared" si="55"/>
        <v>0</v>
      </c>
      <c r="FL52" s="39"/>
      <c r="FM52" s="39">
        <f t="shared" si="105"/>
        <v>0</v>
      </c>
      <c r="FN52" s="39">
        <f t="shared" si="56"/>
        <v>0</v>
      </c>
      <c r="FO52" s="39">
        <f t="shared" si="57"/>
        <v>0</v>
      </c>
      <c r="FP52" s="40"/>
      <c r="FQ52" s="42"/>
      <c r="FR52" s="42"/>
      <c r="FS52" s="16" t="s">
        <v>98</v>
      </c>
      <c r="FT52" s="17"/>
      <c r="FU52" s="16"/>
      <c r="FV52" s="18"/>
      <c r="FW52" s="19">
        <f t="shared" si="58"/>
        <v>0</v>
      </c>
      <c r="FX52" s="20"/>
      <c r="FY52" s="20">
        <f t="shared" si="59"/>
        <v>0</v>
      </c>
      <c r="FZ52" s="20">
        <f t="shared" si="60"/>
        <v>0</v>
      </c>
      <c r="GA52" s="20">
        <f t="shared" si="61"/>
        <v>0</v>
      </c>
      <c r="GB52" s="21"/>
      <c r="GC52" s="23"/>
      <c r="GD52" s="23"/>
      <c r="GE52" s="35" t="s">
        <v>98</v>
      </c>
      <c r="GF52" s="36"/>
      <c r="GG52" s="35"/>
      <c r="GH52" s="37"/>
      <c r="GI52" s="38">
        <f t="shared" si="62"/>
        <v>0</v>
      </c>
      <c r="GJ52" s="39"/>
      <c r="GK52" s="39">
        <f t="shared" si="64"/>
        <v>0</v>
      </c>
      <c r="GL52" s="39">
        <f t="shared" si="65"/>
        <v>0</v>
      </c>
      <c r="GM52" s="39">
        <f t="shared" si="66"/>
        <v>0</v>
      </c>
      <c r="GN52" s="40"/>
      <c r="GO52" s="42"/>
      <c r="GP52" s="42"/>
      <c r="GQ52" s="16" t="s">
        <v>98</v>
      </c>
      <c r="GR52" s="17">
        <v>1</v>
      </c>
      <c r="GS52" s="16" t="s">
        <v>210</v>
      </c>
      <c r="GT52" s="18">
        <v>120840</v>
      </c>
      <c r="GU52" s="19">
        <f t="shared" si="67"/>
        <v>22959.599999999999</v>
      </c>
      <c r="GV52" s="20">
        <f t="shared" si="80"/>
        <v>143799.6</v>
      </c>
      <c r="GW52" s="20">
        <f t="shared" si="68"/>
        <v>2013194.4000000001</v>
      </c>
      <c r="GX52" s="20">
        <f t="shared" si="106"/>
        <v>1294196.4000000001</v>
      </c>
      <c r="GY52" s="20">
        <f t="shared" si="107"/>
        <v>3307390.8000000003</v>
      </c>
      <c r="GZ52" s="21"/>
      <c r="HA52" s="23"/>
      <c r="HB52" s="23" t="s">
        <v>211</v>
      </c>
      <c r="HC52" s="35" t="s">
        <v>98</v>
      </c>
      <c r="HD52" s="36" t="s">
        <v>212</v>
      </c>
      <c r="HE52" s="35" t="s">
        <v>213</v>
      </c>
      <c r="HF52" s="37">
        <v>120000</v>
      </c>
      <c r="HG52" s="38">
        <f t="shared" si="69"/>
        <v>22800</v>
      </c>
      <c r="HH52" s="39">
        <f t="shared" si="89"/>
        <v>142800</v>
      </c>
      <c r="HI52" s="39">
        <f t="shared" si="70"/>
        <v>1999200</v>
      </c>
      <c r="HJ52" s="39">
        <f t="shared" si="71"/>
        <v>1285200</v>
      </c>
      <c r="HK52" s="39">
        <f t="shared" si="72"/>
        <v>3284400</v>
      </c>
      <c r="HL52" s="40">
        <v>3</v>
      </c>
      <c r="HM52" s="42"/>
      <c r="HN52" s="42" t="s">
        <v>219</v>
      </c>
      <c r="HO52" s="26">
        <f t="shared" si="83"/>
        <v>131257</v>
      </c>
      <c r="HP52" s="26" t="str">
        <f t="shared" si="84"/>
        <v>2. BIOPLAST S.A</v>
      </c>
      <c r="HQ52" s="86">
        <f t="shared" si="75"/>
        <v>3018911</v>
      </c>
    </row>
    <row r="53" spans="1:225" ht="76.5" customHeight="1" x14ac:dyDescent="0.25">
      <c r="A53" s="27">
        <v>51</v>
      </c>
      <c r="B53" s="27">
        <v>42131708</v>
      </c>
      <c r="C53" s="28">
        <v>1910010100058</v>
      </c>
      <c r="D53" s="29" t="s">
        <v>67</v>
      </c>
      <c r="E53" s="31">
        <v>18</v>
      </c>
      <c r="F53" s="31">
        <v>5</v>
      </c>
      <c r="G53" s="59" t="s">
        <v>98</v>
      </c>
      <c r="H53" s="17" t="s">
        <v>98</v>
      </c>
      <c r="I53" s="16" t="s">
        <v>102</v>
      </c>
      <c r="J53" s="18">
        <v>155000</v>
      </c>
      <c r="K53" s="19">
        <f t="shared" si="10"/>
        <v>29450</v>
      </c>
      <c r="L53" s="20">
        <f t="shared" si="77"/>
        <v>184450</v>
      </c>
      <c r="M53" s="20">
        <f t="shared" si="11"/>
        <v>3320100</v>
      </c>
      <c r="N53" s="20">
        <f t="shared" si="12"/>
        <v>922250</v>
      </c>
      <c r="O53" s="20">
        <f t="shared" si="13"/>
        <v>4242350</v>
      </c>
      <c r="P53" s="21"/>
      <c r="Q53" s="23"/>
      <c r="R53" s="23" t="s">
        <v>105</v>
      </c>
      <c r="S53" s="44" t="s">
        <v>98</v>
      </c>
      <c r="T53" s="36" t="s">
        <v>98</v>
      </c>
      <c r="U53" s="35" t="s">
        <v>104</v>
      </c>
      <c r="V53" s="37">
        <v>124000</v>
      </c>
      <c r="W53" s="39">
        <f t="shared" si="14"/>
        <v>23560</v>
      </c>
      <c r="X53" s="39">
        <f t="shared" si="78"/>
        <v>147560</v>
      </c>
      <c r="Y53" s="39">
        <f t="shared" si="15"/>
        <v>2656080</v>
      </c>
      <c r="Z53" s="39">
        <f t="shared" si="16"/>
        <v>737800</v>
      </c>
      <c r="AA53" s="39">
        <f t="shared" si="17"/>
        <v>3393880</v>
      </c>
      <c r="AB53" s="56">
        <v>3</v>
      </c>
      <c r="AC53" s="42"/>
      <c r="AD53" s="42" t="s">
        <v>113</v>
      </c>
      <c r="AE53" s="16" t="s">
        <v>98</v>
      </c>
      <c r="AF53" s="17"/>
      <c r="AG53" s="16"/>
      <c r="AH53" s="18"/>
      <c r="AI53" s="19">
        <f t="shared" si="18"/>
        <v>0</v>
      </c>
      <c r="AJ53" s="20"/>
      <c r="AK53" s="20">
        <f t="shared" si="98"/>
        <v>0</v>
      </c>
      <c r="AL53" s="20">
        <f t="shared" si="99"/>
        <v>0</v>
      </c>
      <c r="AM53" s="20">
        <f t="shared" si="19"/>
        <v>0</v>
      </c>
      <c r="AN53" s="21"/>
      <c r="AO53" s="23"/>
      <c r="AP53" s="23"/>
      <c r="AQ53" s="35" t="s">
        <v>98</v>
      </c>
      <c r="AR53" s="36" t="s">
        <v>98</v>
      </c>
      <c r="AS53" s="35" t="s">
        <v>139</v>
      </c>
      <c r="AT53" s="37">
        <v>174760</v>
      </c>
      <c r="AU53" s="38">
        <f t="shared" si="96"/>
        <v>33204.400000000001</v>
      </c>
      <c r="AV53" s="39">
        <f t="shared" si="97"/>
        <v>207964.4</v>
      </c>
      <c r="AW53" s="39">
        <f t="shared" si="100"/>
        <v>3743359.1999999997</v>
      </c>
      <c r="AX53" s="39">
        <f t="shared" si="101"/>
        <v>1039822</v>
      </c>
      <c r="AY53" s="39">
        <f t="shared" si="102"/>
        <v>4783181.1999999993</v>
      </c>
      <c r="AZ53" s="40">
        <v>3</v>
      </c>
      <c r="BA53" s="42"/>
      <c r="BB53" s="42" t="s">
        <v>142</v>
      </c>
      <c r="BC53" s="16"/>
      <c r="BD53" s="17"/>
      <c r="BE53" s="16"/>
      <c r="BF53" s="18"/>
      <c r="BG53" s="20">
        <f t="shared" si="21"/>
        <v>0</v>
      </c>
      <c r="BH53" s="20"/>
      <c r="BI53" s="20">
        <f t="shared" si="22"/>
        <v>0</v>
      </c>
      <c r="BJ53" s="20">
        <f t="shared" si="23"/>
        <v>0</v>
      </c>
      <c r="BK53" s="20">
        <f t="shared" si="24"/>
        <v>0</v>
      </c>
      <c r="BL53" s="21"/>
      <c r="BM53" s="23"/>
      <c r="BN53" s="23"/>
      <c r="BO53" s="35" t="s">
        <v>98</v>
      </c>
      <c r="BP53" s="36"/>
      <c r="BQ53" s="35"/>
      <c r="BR53" s="37"/>
      <c r="BS53" s="38">
        <f t="shared" si="25"/>
        <v>0</v>
      </c>
      <c r="BT53" s="39"/>
      <c r="BU53" s="39">
        <f t="shared" si="26"/>
        <v>0</v>
      </c>
      <c r="BV53" s="39">
        <f t="shared" si="27"/>
        <v>0</v>
      </c>
      <c r="BW53" s="39">
        <f t="shared" si="28"/>
        <v>0</v>
      </c>
      <c r="BX53" s="40"/>
      <c r="BY53" s="42"/>
      <c r="BZ53" s="42"/>
      <c r="CA53" s="16" t="s">
        <v>98</v>
      </c>
      <c r="CB53" s="17"/>
      <c r="CC53" s="16"/>
      <c r="CD53" s="18"/>
      <c r="CE53" s="19">
        <f t="shared" si="29"/>
        <v>0</v>
      </c>
      <c r="CF53" s="20"/>
      <c r="CG53" s="20">
        <f t="shared" si="30"/>
        <v>0</v>
      </c>
      <c r="CH53" s="20">
        <f t="shared" si="31"/>
        <v>0</v>
      </c>
      <c r="CI53" s="20">
        <f t="shared" si="32"/>
        <v>0</v>
      </c>
      <c r="CJ53" s="21"/>
      <c r="CK53" s="23"/>
      <c r="CL53" s="23"/>
      <c r="CM53" s="35"/>
      <c r="CN53" s="36"/>
      <c r="CO53" s="35"/>
      <c r="CP53" s="37"/>
      <c r="CQ53" s="38">
        <f t="shared" si="33"/>
        <v>0</v>
      </c>
      <c r="CR53" s="39"/>
      <c r="CS53" s="39">
        <f t="shared" si="34"/>
        <v>0</v>
      </c>
      <c r="CT53" s="39">
        <f t="shared" si="35"/>
        <v>0</v>
      </c>
      <c r="CU53" s="39">
        <f t="shared" si="36"/>
        <v>0</v>
      </c>
      <c r="CV53" s="40"/>
      <c r="CW53" s="42"/>
      <c r="CX53" s="42"/>
      <c r="CY53" s="16" t="s">
        <v>98</v>
      </c>
      <c r="CZ53" s="17" t="s">
        <v>167</v>
      </c>
      <c r="DA53" s="16" t="s">
        <v>170</v>
      </c>
      <c r="DB53" s="18">
        <v>148200</v>
      </c>
      <c r="DC53" s="19">
        <f t="shared" si="37"/>
        <v>28158</v>
      </c>
      <c r="DD53" s="20">
        <f t="shared" si="88"/>
        <v>176358</v>
      </c>
      <c r="DE53" s="20">
        <f t="shared" si="38"/>
        <v>3174444</v>
      </c>
      <c r="DF53" s="20">
        <f t="shared" si="39"/>
        <v>881790</v>
      </c>
      <c r="DG53" s="20">
        <f t="shared" si="40"/>
        <v>4056234</v>
      </c>
      <c r="DH53" s="21">
        <v>5</v>
      </c>
      <c r="DI53" s="23">
        <v>3</v>
      </c>
      <c r="DJ53" s="23" t="s">
        <v>172</v>
      </c>
      <c r="DK53" s="35" t="s">
        <v>98</v>
      </c>
      <c r="DL53" s="36"/>
      <c r="DM53" s="35"/>
      <c r="DN53" s="37"/>
      <c r="DO53" s="38">
        <f t="shared" si="41"/>
        <v>0</v>
      </c>
      <c r="DP53" s="39"/>
      <c r="DQ53" s="39">
        <f t="shared" si="42"/>
        <v>0</v>
      </c>
      <c r="DR53" s="39">
        <f t="shared" si="43"/>
        <v>0</v>
      </c>
      <c r="DS53" s="39">
        <f t="shared" si="44"/>
        <v>0</v>
      </c>
      <c r="DT53" s="40"/>
      <c r="DU53" s="42"/>
      <c r="DV53" s="42"/>
      <c r="DW53" s="16" t="s">
        <v>98</v>
      </c>
      <c r="DX53" s="17"/>
      <c r="DY53" s="16"/>
      <c r="DZ53" s="18"/>
      <c r="EA53" s="19">
        <f t="shared" si="45"/>
        <v>0</v>
      </c>
      <c r="EB53" s="20"/>
      <c r="EC53" s="20">
        <f t="shared" si="46"/>
        <v>0</v>
      </c>
      <c r="ED53" s="20">
        <f t="shared" si="47"/>
        <v>0</v>
      </c>
      <c r="EE53" s="20">
        <f t="shared" si="48"/>
        <v>0</v>
      </c>
      <c r="EF53" s="21"/>
      <c r="EG53" s="23"/>
      <c r="EH53" s="23"/>
      <c r="EI53" s="35" t="s">
        <v>98</v>
      </c>
      <c r="EJ53" s="36"/>
      <c r="EK53" s="35"/>
      <c r="EL53" s="37"/>
      <c r="EM53" s="38">
        <f t="shared" si="49"/>
        <v>0</v>
      </c>
      <c r="EN53" s="39"/>
      <c r="EO53" s="39">
        <f t="shared" si="103"/>
        <v>0</v>
      </c>
      <c r="EP53" s="39">
        <f t="shared" si="104"/>
        <v>0</v>
      </c>
      <c r="EQ53" s="39">
        <f t="shared" si="50"/>
        <v>0</v>
      </c>
      <c r="ER53" s="40"/>
      <c r="ES53" s="42"/>
      <c r="ET53" s="42"/>
      <c r="EU53" s="16" t="s">
        <v>98</v>
      </c>
      <c r="EV53" s="17"/>
      <c r="EW53" s="16"/>
      <c r="EX53" s="18"/>
      <c r="EY53" s="19">
        <f t="shared" si="51"/>
        <v>0</v>
      </c>
      <c r="EZ53" s="20"/>
      <c r="FA53" s="20">
        <f t="shared" si="52"/>
        <v>0</v>
      </c>
      <c r="FB53" s="20">
        <f t="shared" si="53"/>
        <v>0</v>
      </c>
      <c r="FC53" s="20">
        <f t="shared" si="54"/>
        <v>0</v>
      </c>
      <c r="FD53" s="21"/>
      <c r="FE53" s="23"/>
      <c r="FF53" s="23"/>
      <c r="FG53" s="35" t="s">
        <v>98</v>
      </c>
      <c r="FH53" s="36"/>
      <c r="FI53" s="35"/>
      <c r="FJ53" s="37"/>
      <c r="FK53" s="38">
        <f t="shared" si="55"/>
        <v>0</v>
      </c>
      <c r="FL53" s="39"/>
      <c r="FM53" s="39">
        <f t="shared" si="105"/>
        <v>0</v>
      </c>
      <c r="FN53" s="39">
        <f t="shared" si="56"/>
        <v>0</v>
      </c>
      <c r="FO53" s="39">
        <f t="shared" si="57"/>
        <v>0</v>
      </c>
      <c r="FP53" s="40"/>
      <c r="FQ53" s="42"/>
      <c r="FR53" s="42"/>
      <c r="FS53" s="16" t="s">
        <v>98</v>
      </c>
      <c r="FT53" s="17"/>
      <c r="FU53" s="16"/>
      <c r="FV53" s="18"/>
      <c r="FW53" s="19">
        <f t="shared" si="58"/>
        <v>0</v>
      </c>
      <c r="FX53" s="20"/>
      <c r="FY53" s="20">
        <f t="shared" si="59"/>
        <v>0</v>
      </c>
      <c r="FZ53" s="20">
        <f t="shared" si="60"/>
        <v>0</v>
      </c>
      <c r="GA53" s="20">
        <f t="shared" si="61"/>
        <v>0</v>
      </c>
      <c r="GB53" s="21"/>
      <c r="GC53" s="23"/>
      <c r="GD53" s="23"/>
      <c r="GE53" s="35" t="s">
        <v>98</v>
      </c>
      <c r="GF53" s="36"/>
      <c r="GG53" s="35"/>
      <c r="GH53" s="37"/>
      <c r="GI53" s="38">
        <f t="shared" si="62"/>
        <v>0</v>
      </c>
      <c r="GJ53" s="39"/>
      <c r="GK53" s="39">
        <f t="shared" si="64"/>
        <v>0</v>
      </c>
      <c r="GL53" s="39">
        <f t="shared" si="65"/>
        <v>0</v>
      </c>
      <c r="GM53" s="39">
        <f t="shared" si="66"/>
        <v>0</v>
      </c>
      <c r="GN53" s="40"/>
      <c r="GO53" s="42"/>
      <c r="GP53" s="42"/>
      <c r="GQ53" s="16" t="s">
        <v>98</v>
      </c>
      <c r="GR53" s="17"/>
      <c r="GS53" s="16"/>
      <c r="GT53" s="18"/>
      <c r="GU53" s="19">
        <f t="shared" si="67"/>
        <v>0</v>
      </c>
      <c r="GV53" s="20"/>
      <c r="GW53" s="20">
        <f t="shared" si="68"/>
        <v>0</v>
      </c>
      <c r="GX53" s="20">
        <f t="shared" si="106"/>
        <v>0</v>
      </c>
      <c r="GY53" s="20">
        <f t="shared" si="107"/>
        <v>0</v>
      </c>
      <c r="GZ53" s="21"/>
      <c r="HA53" s="23"/>
      <c r="HB53" s="23"/>
      <c r="HC53" s="35" t="s">
        <v>98</v>
      </c>
      <c r="HD53" s="36" t="s">
        <v>212</v>
      </c>
      <c r="HE53" s="35" t="s">
        <v>213</v>
      </c>
      <c r="HF53" s="37">
        <v>154000</v>
      </c>
      <c r="HG53" s="38">
        <f t="shared" si="69"/>
        <v>29260</v>
      </c>
      <c r="HH53" s="39">
        <f t="shared" si="89"/>
        <v>183260</v>
      </c>
      <c r="HI53" s="39">
        <f t="shared" si="70"/>
        <v>3298680</v>
      </c>
      <c r="HJ53" s="39">
        <f t="shared" si="71"/>
        <v>916300</v>
      </c>
      <c r="HK53" s="39">
        <f t="shared" si="72"/>
        <v>4214980</v>
      </c>
      <c r="HL53" s="40">
        <v>3</v>
      </c>
      <c r="HM53" s="42"/>
      <c r="HN53" s="42" t="s">
        <v>219</v>
      </c>
      <c r="HO53" s="26">
        <f t="shared" si="83"/>
        <v>147560</v>
      </c>
      <c r="HP53" s="26" t="str">
        <f t="shared" si="84"/>
        <v>2. BIOPLAST S.A</v>
      </c>
      <c r="HQ53" s="86">
        <f t="shared" si="75"/>
        <v>3393880</v>
      </c>
    </row>
    <row r="54" spans="1:225" ht="85.5" customHeight="1" x14ac:dyDescent="0.25">
      <c r="A54" s="27">
        <v>52</v>
      </c>
      <c r="B54" s="27">
        <v>42131708</v>
      </c>
      <c r="C54" s="28">
        <v>1910010100059</v>
      </c>
      <c r="D54" s="29" t="s">
        <v>68</v>
      </c>
      <c r="E54" s="31">
        <v>90</v>
      </c>
      <c r="F54" s="31">
        <v>5</v>
      </c>
      <c r="G54" s="59" t="s">
        <v>98</v>
      </c>
      <c r="H54" s="17" t="s">
        <v>98</v>
      </c>
      <c r="I54" s="16" t="s">
        <v>102</v>
      </c>
      <c r="J54" s="18">
        <v>175000</v>
      </c>
      <c r="K54" s="19">
        <f t="shared" si="10"/>
        <v>33250</v>
      </c>
      <c r="L54" s="20">
        <f t="shared" si="77"/>
        <v>208250</v>
      </c>
      <c r="M54" s="20">
        <f t="shared" si="11"/>
        <v>18742500</v>
      </c>
      <c r="N54" s="20">
        <f t="shared" si="12"/>
        <v>1041250</v>
      </c>
      <c r="O54" s="20">
        <f t="shared" si="13"/>
        <v>19783750</v>
      </c>
      <c r="P54" s="21"/>
      <c r="Q54" s="23"/>
      <c r="R54" s="23" t="s">
        <v>105</v>
      </c>
      <c r="S54" s="44" t="s">
        <v>98</v>
      </c>
      <c r="T54" s="36" t="s">
        <v>98</v>
      </c>
      <c r="U54" s="35" t="s">
        <v>104</v>
      </c>
      <c r="V54" s="37">
        <v>140000</v>
      </c>
      <c r="W54" s="39">
        <f t="shared" si="14"/>
        <v>26600</v>
      </c>
      <c r="X54" s="39">
        <f t="shared" si="78"/>
        <v>166600</v>
      </c>
      <c r="Y54" s="39">
        <f t="shared" si="15"/>
        <v>14994000</v>
      </c>
      <c r="Z54" s="39">
        <f t="shared" si="16"/>
        <v>833000</v>
      </c>
      <c r="AA54" s="39">
        <f t="shared" si="17"/>
        <v>15827000</v>
      </c>
      <c r="AB54" s="56">
        <v>3</v>
      </c>
      <c r="AC54" s="42"/>
      <c r="AD54" s="42" t="s">
        <v>113</v>
      </c>
      <c r="AE54" s="16" t="s">
        <v>98</v>
      </c>
      <c r="AF54" s="17"/>
      <c r="AG54" s="16"/>
      <c r="AH54" s="18"/>
      <c r="AI54" s="19">
        <f t="shared" si="18"/>
        <v>0</v>
      </c>
      <c r="AJ54" s="20"/>
      <c r="AK54" s="20">
        <f t="shared" si="98"/>
        <v>0</v>
      </c>
      <c r="AL54" s="20">
        <f t="shared" si="99"/>
        <v>0</v>
      </c>
      <c r="AM54" s="20">
        <f t="shared" si="19"/>
        <v>0</v>
      </c>
      <c r="AN54" s="21"/>
      <c r="AO54" s="23"/>
      <c r="AP54" s="23"/>
      <c r="AQ54" s="35" t="s">
        <v>98</v>
      </c>
      <c r="AR54" s="36" t="s">
        <v>98</v>
      </c>
      <c r="AS54" s="35" t="s">
        <v>140</v>
      </c>
      <c r="AT54" s="37">
        <v>227800</v>
      </c>
      <c r="AU54" s="38">
        <f t="shared" si="96"/>
        <v>43282</v>
      </c>
      <c r="AV54" s="39">
        <f t="shared" si="97"/>
        <v>271082</v>
      </c>
      <c r="AW54" s="39">
        <f t="shared" si="100"/>
        <v>24397380</v>
      </c>
      <c r="AX54" s="39">
        <f t="shared" si="101"/>
        <v>1355410</v>
      </c>
      <c r="AY54" s="39">
        <f t="shared" si="102"/>
        <v>25752790</v>
      </c>
      <c r="AZ54" s="40">
        <v>3</v>
      </c>
      <c r="BA54" s="42"/>
      <c r="BB54" s="42" t="s">
        <v>142</v>
      </c>
      <c r="BC54" s="16"/>
      <c r="BD54" s="17"/>
      <c r="BE54" s="16"/>
      <c r="BF54" s="18"/>
      <c r="BG54" s="20">
        <f t="shared" si="21"/>
        <v>0</v>
      </c>
      <c r="BH54" s="20"/>
      <c r="BI54" s="20">
        <f t="shared" si="22"/>
        <v>0</v>
      </c>
      <c r="BJ54" s="20">
        <f t="shared" si="23"/>
        <v>0</v>
      </c>
      <c r="BK54" s="20">
        <f t="shared" si="24"/>
        <v>0</v>
      </c>
      <c r="BL54" s="21"/>
      <c r="BM54" s="23"/>
      <c r="BN54" s="23"/>
      <c r="BO54" s="35" t="s">
        <v>98</v>
      </c>
      <c r="BP54" s="36"/>
      <c r="BQ54" s="35"/>
      <c r="BR54" s="37"/>
      <c r="BS54" s="38">
        <f t="shared" si="25"/>
        <v>0</v>
      </c>
      <c r="BT54" s="39"/>
      <c r="BU54" s="39">
        <f t="shared" si="26"/>
        <v>0</v>
      </c>
      <c r="BV54" s="39">
        <f t="shared" si="27"/>
        <v>0</v>
      </c>
      <c r="BW54" s="39">
        <f t="shared" si="28"/>
        <v>0</v>
      </c>
      <c r="BX54" s="40"/>
      <c r="BY54" s="42"/>
      <c r="BZ54" s="42"/>
      <c r="CA54" s="16" t="s">
        <v>98</v>
      </c>
      <c r="CB54" s="17"/>
      <c r="CC54" s="16"/>
      <c r="CD54" s="18"/>
      <c r="CE54" s="19">
        <f t="shared" si="29"/>
        <v>0</v>
      </c>
      <c r="CF54" s="20"/>
      <c r="CG54" s="20">
        <f t="shared" si="30"/>
        <v>0</v>
      </c>
      <c r="CH54" s="20">
        <f t="shared" si="31"/>
        <v>0</v>
      </c>
      <c r="CI54" s="20">
        <f t="shared" si="32"/>
        <v>0</v>
      </c>
      <c r="CJ54" s="21"/>
      <c r="CK54" s="23"/>
      <c r="CL54" s="23"/>
      <c r="CM54" s="35"/>
      <c r="CN54" s="36"/>
      <c r="CO54" s="35"/>
      <c r="CP54" s="37"/>
      <c r="CQ54" s="38">
        <f t="shared" si="33"/>
        <v>0</v>
      </c>
      <c r="CR54" s="39"/>
      <c r="CS54" s="39">
        <f t="shared" si="34"/>
        <v>0</v>
      </c>
      <c r="CT54" s="39">
        <f t="shared" si="35"/>
        <v>0</v>
      </c>
      <c r="CU54" s="39">
        <f t="shared" si="36"/>
        <v>0</v>
      </c>
      <c r="CV54" s="40"/>
      <c r="CW54" s="42"/>
      <c r="CX54" s="42"/>
      <c r="CY54" s="16" t="s">
        <v>98</v>
      </c>
      <c r="CZ54" s="17" t="s">
        <v>167</v>
      </c>
      <c r="DA54" s="16" t="s">
        <v>170</v>
      </c>
      <c r="DB54" s="18">
        <v>175500</v>
      </c>
      <c r="DC54" s="19">
        <f t="shared" si="37"/>
        <v>33345</v>
      </c>
      <c r="DD54" s="20">
        <f t="shared" si="88"/>
        <v>208845</v>
      </c>
      <c r="DE54" s="20">
        <f t="shared" si="38"/>
        <v>18796050</v>
      </c>
      <c r="DF54" s="20">
        <f t="shared" si="39"/>
        <v>1044225</v>
      </c>
      <c r="DG54" s="20">
        <f t="shared" si="40"/>
        <v>19840275</v>
      </c>
      <c r="DH54" s="21">
        <v>5</v>
      </c>
      <c r="DI54" s="23">
        <v>3</v>
      </c>
      <c r="DJ54" s="23" t="s">
        <v>172</v>
      </c>
      <c r="DK54" s="35" t="s">
        <v>98</v>
      </c>
      <c r="DL54" s="36"/>
      <c r="DM54" s="35"/>
      <c r="DN54" s="37"/>
      <c r="DO54" s="38">
        <f t="shared" si="41"/>
        <v>0</v>
      </c>
      <c r="DP54" s="39"/>
      <c r="DQ54" s="39">
        <f t="shared" si="42"/>
        <v>0</v>
      </c>
      <c r="DR54" s="39">
        <f t="shared" si="43"/>
        <v>0</v>
      </c>
      <c r="DS54" s="39">
        <f t="shared" si="44"/>
        <v>0</v>
      </c>
      <c r="DT54" s="40"/>
      <c r="DU54" s="42"/>
      <c r="DV54" s="42"/>
      <c r="DW54" s="16" t="s">
        <v>98</v>
      </c>
      <c r="DX54" s="17"/>
      <c r="DY54" s="16"/>
      <c r="DZ54" s="18"/>
      <c r="EA54" s="19">
        <f t="shared" si="45"/>
        <v>0</v>
      </c>
      <c r="EB54" s="20"/>
      <c r="EC54" s="20">
        <f t="shared" si="46"/>
        <v>0</v>
      </c>
      <c r="ED54" s="20">
        <f t="shared" si="47"/>
        <v>0</v>
      </c>
      <c r="EE54" s="20">
        <f t="shared" si="48"/>
        <v>0</v>
      </c>
      <c r="EF54" s="21"/>
      <c r="EG54" s="23"/>
      <c r="EH54" s="23"/>
      <c r="EI54" s="35" t="s">
        <v>98</v>
      </c>
      <c r="EJ54" s="36"/>
      <c r="EK54" s="35"/>
      <c r="EL54" s="37"/>
      <c r="EM54" s="38">
        <f t="shared" si="49"/>
        <v>0</v>
      </c>
      <c r="EN54" s="39"/>
      <c r="EO54" s="39">
        <f t="shared" si="103"/>
        <v>0</v>
      </c>
      <c r="EP54" s="39">
        <f t="shared" si="104"/>
        <v>0</v>
      </c>
      <c r="EQ54" s="39">
        <f t="shared" si="50"/>
        <v>0</v>
      </c>
      <c r="ER54" s="40"/>
      <c r="ES54" s="42"/>
      <c r="ET54" s="42"/>
      <c r="EU54" s="16" t="s">
        <v>98</v>
      </c>
      <c r="EV54" s="17"/>
      <c r="EW54" s="16"/>
      <c r="EX54" s="18"/>
      <c r="EY54" s="19">
        <f t="shared" si="51"/>
        <v>0</v>
      </c>
      <c r="EZ54" s="20"/>
      <c r="FA54" s="20">
        <f t="shared" si="52"/>
        <v>0</v>
      </c>
      <c r="FB54" s="20">
        <f t="shared" si="53"/>
        <v>0</v>
      </c>
      <c r="FC54" s="20">
        <f t="shared" si="54"/>
        <v>0</v>
      </c>
      <c r="FD54" s="21"/>
      <c r="FE54" s="23"/>
      <c r="FF54" s="23"/>
      <c r="FG54" s="35" t="s">
        <v>98</v>
      </c>
      <c r="FH54" s="36"/>
      <c r="FI54" s="35"/>
      <c r="FJ54" s="37"/>
      <c r="FK54" s="38">
        <f t="shared" si="55"/>
        <v>0</v>
      </c>
      <c r="FL54" s="39"/>
      <c r="FM54" s="39">
        <f t="shared" si="105"/>
        <v>0</v>
      </c>
      <c r="FN54" s="39">
        <f t="shared" si="56"/>
        <v>0</v>
      </c>
      <c r="FO54" s="39">
        <f t="shared" si="57"/>
        <v>0</v>
      </c>
      <c r="FP54" s="40"/>
      <c r="FQ54" s="42"/>
      <c r="FR54" s="42"/>
      <c r="FS54" s="16" t="s">
        <v>98</v>
      </c>
      <c r="FT54" s="17"/>
      <c r="FU54" s="16"/>
      <c r="FV54" s="18"/>
      <c r="FW54" s="19">
        <f t="shared" si="58"/>
        <v>0</v>
      </c>
      <c r="FX54" s="20"/>
      <c r="FY54" s="20">
        <f t="shared" si="59"/>
        <v>0</v>
      </c>
      <c r="FZ54" s="20">
        <f t="shared" si="60"/>
        <v>0</v>
      </c>
      <c r="GA54" s="20">
        <f t="shared" si="61"/>
        <v>0</v>
      </c>
      <c r="GB54" s="21"/>
      <c r="GC54" s="23"/>
      <c r="GD54" s="23"/>
      <c r="GE54" s="35" t="s">
        <v>98</v>
      </c>
      <c r="GF54" s="36"/>
      <c r="GG54" s="35"/>
      <c r="GH54" s="37"/>
      <c r="GI54" s="38">
        <f t="shared" si="62"/>
        <v>0</v>
      </c>
      <c r="GJ54" s="39"/>
      <c r="GK54" s="39">
        <f t="shared" si="64"/>
        <v>0</v>
      </c>
      <c r="GL54" s="39">
        <f t="shared" si="65"/>
        <v>0</v>
      </c>
      <c r="GM54" s="39">
        <f t="shared" si="66"/>
        <v>0</v>
      </c>
      <c r="GN54" s="40"/>
      <c r="GO54" s="42"/>
      <c r="GP54" s="42"/>
      <c r="GQ54" s="16" t="s">
        <v>98</v>
      </c>
      <c r="GR54" s="17"/>
      <c r="GS54" s="16"/>
      <c r="GT54" s="18"/>
      <c r="GU54" s="19">
        <f t="shared" si="67"/>
        <v>0</v>
      </c>
      <c r="GV54" s="20"/>
      <c r="GW54" s="20">
        <f t="shared" si="68"/>
        <v>0</v>
      </c>
      <c r="GX54" s="20">
        <f t="shared" si="106"/>
        <v>0</v>
      </c>
      <c r="GY54" s="20">
        <f t="shared" si="107"/>
        <v>0</v>
      </c>
      <c r="GZ54" s="21"/>
      <c r="HA54" s="23"/>
      <c r="HB54" s="23"/>
      <c r="HC54" s="35" t="s">
        <v>98</v>
      </c>
      <c r="HD54" s="36" t="s">
        <v>212</v>
      </c>
      <c r="HE54" s="35" t="s">
        <v>213</v>
      </c>
      <c r="HF54" s="37">
        <v>188000</v>
      </c>
      <c r="HG54" s="38">
        <f t="shared" si="69"/>
        <v>35720</v>
      </c>
      <c r="HH54" s="39">
        <f t="shared" si="89"/>
        <v>223720</v>
      </c>
      <c r="HI54" s="39">
        <f t="shared" si="70"/>
        <v>20134800</v>
      </c>
      <c r="HJ54" s="39">
        <f t="shared" si="71"/>
        <v>1118600</v>
      </c>
      <c r="HK54" s="39">
        <f t="shared" si="72"/>
        <v>21253400</v>
      </c>
      <c r="HL54" s="40">
        <v>3</v>
      </c>
      <c r="HM54" s="42"/>
      <c r="HN54" s="42" t="s">
        <v>219</v>
      </c>
      <c r="HO54" s="26">
        <f t="shared" si="83"/>
        <v>166600</v>
      </c>
      <c r="HP54" s="26" t="str">
        <f t="shared" si="84"/>
        <v>2. BIOPLAST S.A</v>
      </c>
      <c r="HQ54" s="86">
        <f t="shared" si="75"/>
        <v>15827000</v>
      </c>
    </row>
    <row r="55" spans="1:225" s="55" customFormat="1" ht="17.25" customHeight="1" x14ac:dyDescent="0.25">
      <c r="A55" s="45">
        <v>53</v>
      </c>
      <c r="B55" s="104" t="s">
        <v>93</v>
      </c>
      <c r="C55" s="105"/>
      <c r="D55" s="106"/>
      <c r="E55" s="46"/>
      <c r="F55" s="46"/>
      <c r="G55" s="45" t="s">
        <v>98</v>
      </c>
      <c r="H55" s="47"/>
      <c r="I55" s="48"/>
      <c r="J55" s="49"/>
      <c r="K55" s="50"/>
      <c r="L55" s="51"/>
      <c r="M55" s="51">
        <v>0</v>
      </c>
      <c r="N55" s="51">
        <v>0</v>
      </c>
      <c r="O55" s="51">
        <v>0</v>
      </c>
      <c r="P55" s="52"/>
      <c r="Q55" s="53"/>
      <c r="R55" s="53"/>
      <c r="S55" s="54"/>
      <c r="T55" s="47"/>
      <c r="U55" s="48"/>
      <c r="V55" s="49"/>
      <c r="W55" s="51">
        <f t="shared" si="14"/>
        <v>0</v>
      </c>
      <c r="X55" s="51"/>
      <c r="Y55" s="51">
        <f t="shared" si="15"/>
        <v>0</v>
      </c>
      <c r="Z55" s="51">
        <f t="shared" si="16"/>
        <v>0</v>
      </c>
      <c r="AA55" s="51">
        <f t="shared" si="17"/>
        <v>0</v>
      </c>
      <c r="AB55" s="58"/>
      <c r="AC55" s="53"/>
      <c r="AD55" s="53"/>
      <c r="AE55" s="48" t="s">
        <v>98</v>
      </c>
      <c r="AF55" s="47"/>
      <c r="AG55" s="48"/>
      <c r="AH55" s="49"/>
      <c r="AI55" s="50"/>
      <c r="AJ55" s="51"/>
      <c r="AK55" s="51">
        <f t="shared" si="98"/>
        <v>0</v>
      </c>
      <c r="AL55" s="51">
        <f t="shared" si="99"/>
        <v>0</v>
      </c>
      <c r="AM55" s="51">
        <f t="shared" si="19"/>
        <v>0</v>
      </c>
      <c r="AN55" s="52"/>
      <c r="AO55" s="53"/>
      <c r="AP55" s="53"/>
      <c r="AQ55" s="48" t="s">
        <v>98</v>
      </c>
      <c r="AR55" s="47" t="s">
        <v>98</v>
      </c>
      <c r="AS55" s="48" t="s">
        <v>140</v>
      </c>
      <c r="AT55" s="49">
        <v>378000</v>
      </c>
      <c r="AU55" s="50">
        <f t="shared" si="96"/>
        <v>71820</v>
      </c>
      <c r="AV55" s="51">
        <f t="shared" si="97"/>
        <v>449820</v>
      </c>
      <c r="AW55" s="51">
        <v>4048380</v>
      </c>
      <c r="AX55" s="51">
        <v>4048380</v>
      </c>
      <c r="AY55" s="51">
        <f t="shared" si="102"/>
        <v>8096760</v>
      </c>
      <c r="AZ55" s="52">
        <v>3</v>
      </c>
      <c r="BA55" s="53"/>
      <c r="BB55" s="53" t="s">
        <v>142</v>
      </c>
      <c r="BC55" s="48"/>
      <c r="BD55" s="47"/>
      <c r="BE55" s="48"/>
      <c r="BF55" s="49"/>
      <c r="BG55" s="51">
        <f t="shared" si="21"/>
        <v>0</v>
      </c>
      <c r="BH55" s="51"/>
      <c r="BI55" s="51">
        <f t="shared" si="22"/>
        <v>0</v>
      </c>
      <c r="BJ55" s="51">
        <f t="shared" si="23"/>
        <v>0</v>
      </c>
      <c r="BK55" s="51">
        <f t="shared" si="24"/>
        <v>0</v>
      </c>
      <c r="BL55" s="52"/>
      <c r="BM55" s="53"/>
      <c r="BN55" s="53"/>
      <c r="BO55" s="48" t="s">
        <v>98</v>
      </c>
      <c r="BP55" s="47"/>
      <c r="BQ55" s="48"/>
      <c r="BR55" s="49"/>
      <c r="BS55" s="50">
        <f t="shared" si="25"/>
        <v>0</v>
      </c>
      <c r="BT55" s="51"/>
      <c r="BU55" s="51">
        <f t="shared" si="26"/>
        <v>0</v>
      </c>
      <c r="BV55" s="51">
        <f t="shared" si="27"/>
        <v>0</v>
      </c>
      <c r="BW55" s="51">
        <f t="shared" si="28"/>
        <v>0</v>
      </c>
      <c r="BX55" s="52"/>
      <c r="BY55" s="53"/>
      <c r="BZ55" s="53"/>
      <c r="CA55" s="48"/>
      <c r="CB55" s="47"/>
      <c r="CC55" s="48"/>
      <c r="CD55" s="49"/>
      <c r="CE55" s="50">
        <f t="shared" si="29"/>
        <v>0</v>
      </c>
      <c r="CF55" s="51"/>
      <c r="CG55" s="51">
        <f t="shared" si="30"/>
        <v>0</v>
      </c>
      <c r="CH55" s="51">
        <f t="shared" si="31"/>
        <v>0</v>
      </c>
      <c r="CI55" s="51">
        <f t="shared" si="32"/>
        <v>0</v>
      </c>
      <c r="CJ55" s="52"/>
      <c r="CK55" s="53"/>
      <c r="CL55" s="53"/>
      <c r="CM55" s="48"/>
      <c r="CN55" s="47"/>
      <c r="CO55" s="48"/>
      <c r="CP55" s="49"/>
      <c r="CQ55" s="50">
        <f t="shared" si="33"/>
        <v>0</v>
      </c>
      <c r="CR55" s="51"/>
      <c r="CS55" s="51">
        <f t="shared" si="34"/>
        <v>0</v>
      </c>
      <c r="CT55" s="51">
        <f t="shared" si="35"/>
        <v>0</v>
      </c>
      <c r="CU55" s="51">
        <f t="shared" si="36"/>
        <v>0</v>
      </c>
      <c r="CV55" s="52"/>
      <c r="CW55" s="53"/>
      <c r="CX55" s="53"/>
      <c r="CY55" s="48"/>
      <c r="CZ55" s="47"/>
      <c r="DA55" s="48"/>
      <c r="DB55" s="49"/>
      <c r="DC55" s="50">
        <f t="shared" si="37"/>
        <v>0</v>
      </c>
      <c r="DD55" s="51"/>
      <c r="DE55" s="51">
        <f t="shared" si="38"/>
        <v>0</v>
      </c>
      <c r="DF55" s="51">
        <f t="shared" si="39"/>
        <v>0</v>
      </c>
      <c r="DG55" s="51">
        <f t="shared" si="40"/>
        <v>0</v>
      </c>
      <c r="DH55" s="52"/>
      <c r="DI55" s="53"/>
      <c r="DJ55" s="53"/>
      <c r="DK55" s="48" t="s">
        <v>98</v>
      </c>
      <c r="DL55" s="47"/>
      <c r="DM55" s="48"/>
      <c r="DN55" s="49"/>
      <c r="DO55" s="50">
        <f t="shared" si="41"/>
        <v>0</v>
      </c>
      <c r="DP55" s="51"/>
      <c r="DQ55" s="51">
        <f t="shared" si="42"/>
        <v>0</v>
      </c>
      <c r="DR55" s="51">
        <f t="shared" si="43"/>
        <v>0</v>
      </c>
      <c r="DS55" s="51">
        <f t="shared" si="44"/>
        <v>0</v>
      </c>
      <c r="DT55" s="52"/>
      <c r="DU55" s="53"/>
      <c r="DV55" s="53"/>
      <c r="DW55" s="48"/>
      <c r="DX55" s="47"/>
      <c r="DY55" s="48"/>
      <c r="DZ55" s="49"/>
      <c r="EA55" s="50">
        <f t="shared" si="45"/>
        <v>0</v>
      </c>
      <c r="EB55" s="51"/>
      <c r="EC55" s="51">
        <f t="shared" si="46"/>
        <v>0</v>
      </c>
      <c r="ED55" s="51">
        <f t="shared" si="47"/>
        <v>0</v>
      </c>
      <c r="EE55" s="51">
        <f t="shared" si="48"/>
        <v>0</v>
      </c>
      <c r="EF55" s="52"/>
      <c r="EG55" s="53"/>
      <c r="EH55" s="53"/>
      <c r="EI55" s="48"/>
      <c r="EJ55" s="47"/>
      <c r="EK55" s="48"/>
      <c r="EL55" s="49"/>
      <c r="EM55" s="50">
        <f t="shared" si="49"/>
        <v>0</v>
      </c>
      <c r="EN55" s="51"/>
      <c r="EO55" s="51">
        <f t="shared" si="103"/>
        <v>0</v>
      </c>
      <c r="EP55" s="51">
        <f t="shared" si="104"/>
        <v>0</v>
      </c>
      <c r="EQ55" s="51">
        <f t="shared" si="50"/>
        <v>0</v>
      </c>
      <c r="ER55" s="52"/>
      <c r="ES55" s="53"/>
      <c r="ET55" s="53"/>
      <c r="EU55" s="48" t="s">
        <v>98</v>
      </c>
      <c r="EV55" s="47"/>
      <c r="EW55" s="48"/>
      <c r="EX55" s="49"/>
      <c r="EY55" s="50">
        <f t="shared" si="51"/>
        <v>0</v>
      </c>
      <c r="EZ55" s="51"/>
      <c r="FA55" s="51">
        <f t="shared" si="52"/>
        <v>0</v>
      </c>
      <c r="FB55" s="51">
        <f t="shared" si="53"/>
        <v>0</v>
      </c>
      <c r="FC55" s="51">
        <f t="shared" si="54"/>
        <v>0</v>
      </c>
      <c r="FD55" s="52"/>
      <c r="FE55" s="53"/>
      <c r="FF55" s="53"/>
      <c r="FG55" s="48"/>
      <c r="FH55" s="47"/>
      <c r="FI55" s="48"/>
      <c r="FJ55" s="49"/>
      <c r="FK55" s="50">
        <f t="shared" si="55"/>
        <v>0</v>
      </c>
      <c r="FL55" s="51"/>
      <c r="FM55" s="51">
        <f t="shared" si="105"/>
        <v>0</v>
      </c>
      <c r="FN55" s="51">
        <f t="shared" si="56"/>
        <v>0</v>
      </c>
      <c r="FO55" s="51">
        <f t="shared" si="57"/>
        <v>0</v>
      </c>
      <c r="FP55" s="52"/>
      <c r="FQ55" s="53"/>
      <c r="FR55" s="53"/>
      <c r="FS55" s="48" t="s">
        <v>98</v>
      </c>
      <c r="FT55" s="47"/>
      <c r="FU55" s="48"/>
      <c r="FV55" s="49"/>
      <c r="FW55" s="50">
        <f t="shared" si="58"/>
        <v>0</v>
      </c>
      <c r="FX55" s="51"/>
      <c r="FY55" s="51">
        <f t="shared" si="59"/>
        <v>0</v>
      </c>
      <c r="FZ55" s="51">
        <f t="shared" si="60"/>
        <v>0</v>
      </c>
      <c r="GA55" s="51">
        <f t="shared" si="61"/>
        <v>0</v>
      </c>
      <c r="GB55" s="52"/>
      <c r="GC55" s="53"/>
      <c r="GD55" s="53"/>
      <c r="GE55" s="48" t="s">
        <v>98</v>
      </c>
      <c r="GF55" s="47"/>
      <c r="GG55" s="48"/>
      <c r="GH55" s="49"/>
      <c r="GI55" s="50">
        <f t="shared" si="62"/>
        <v>0</v>
      </c>
      <c r="GJ55" s="51"/>
      <c r="GK55" s="51">
        <f t="shared" si="64"/>
        <v>0</v>
      </c>
      <c r="GL55" s="51">
        <f t="shared" si="65"/>
        <v>0</v>
      </c>
      <c r="GM55" s="51">
        <f t="shared" si="66"/>
        <v>0</v>
      </c>
      <c r="GN55" s="52"/>
      <c r="GO55" s="53"/>
      <c r="GP55" s="53"/>
      <c r="GQ55" s="48" t="s">
        <v>98</v>
      </c>
      <c r="GR55" s="47"/>
      <c r="GS55" s="48"/>
      <c r="GT55" s="49"/>
      <c r="GU55" s="50">
        <f t="shared" si="67"/>
        <v>0</v>
      </c>
      <c r="GV55" s="51"/>
      <c r="GW55" s="51">
        <f t="shared" si="68"/>
        <v>0</v>
      </c>
      <c r="GX55" s="51">
        <f t="shared" si="106"/>
        <v>0</v>
      </c>
      <c r="GY55" s="51">
        <f t="shared" si="107"/>
        <v>0</v>
      </c>
      <c r="GZ55" s="52"/>
      <c r="HA55" s="53"/>
      <c r="HB55" s="53"/>
      <c r="HC55" s="48"/>
      <c r="HD55" s="47"/>
      <c r="HE55" s="48"/>
      <c r="HF55" s="49"/>
      <c r="HG55" s="50">
        <f t="shared" si="69"/>
        <v>0</v>
      </c>
      <c r="HH55" s="51"/>
      <c r="HI55" s="51">
        <f t="shared" si="70"/>
        <v>0</v>
      </c>
      <c r="HJ55" s="51">
        <f t="shared" si="71"/>
        <v>0</v>
      </c>
      <c r="HK55" s="51">
        <f t="shared" si="72"/>
        <v>0</v>
      </c>
      <c r="HL55" s="52"/>
      <c r="HM55" s="53"/>
      <c r="HN55" s="53"/>
      <c r="HO55" s="26">
        <f t="shared" si="83"/>
        <v>449820</v>
      </c>
      <c r="HP55" s="26" t="str">
        <f t="shared" si="84"/>
        <v>4. M&amp;M EQUIPOS MEDICOS SAS</v>
      </c>
      <c r="HQ55" s="86">
        <f t="shared" si="75"/>
        <v>0</v>
      </c>
    </row>
    <row r="56" spans="1:225" ht="30.75" customHeight="1" x14ac:dyDescent="0.25">
      <c r="A56" s="27">
        <v>54</v>
      </c>
      <c r="B56" s="27">
        <v>42131708</v>
      </c>
      <c r="C56" s="28">
        <v>1910010100064</v>
      </c>
      <c r="D56" s="29" t="s">
        <v>69</v>
      </c>
      <c r="E56" s="31">
        <v>9</v>
      </c>
      <c r="F56" s="31">
        <v>9</v>
      </c>
      <c r="G56" s="59" t="s">
        <v>24</v>
      </c>
      <c r="H56" s="17"/>
      <c r="I56" s="16"/>
      <c r="J56" s="18"/>
      <c r="K56" s="19">
        <f t="shared" si="10"/>
        <v>0</v>
      </c>
      <c r="L56" s="20"/>
      <c r="M56" s="20">
        <f t="shared" si="11"/>
        <v>0</v>
      </c>
      <c r="N56" s="20">
        <f t="shared" si="12"/>
        <v>0</v>
      </c>
      <c r="O56" s="20">
        <f t="shared" si="13"/>
        <v>0</v>
      </c>
      <c r="P56" s="21"/>
      <c r="Q56" s="23"/>
      <c r="R56" s="23"/>
      <c r="S56" s="44" t="s">
        <v>24</v>
      </c>
      <c r="T56" s="36" t="s">
        <v>111</v>
      </c>
      <c r="U56" s="35"/>
      <c r="V56" s="37"/>
      <c r="W56" s="39">
        <f t="shared" si="14"/>
        <v>0</v>
      </c>
      <c r="X56" s="39"/>
      <c r="Y56" s="39">
        <f t="shared" si="15"/>
        <v>0</v>
      </c>
      <c r="Z56" s="39">
        <f t="shared" si="16"/>
        <v>0</v>
      </c>
      <c r="AA56" s="39">
        <f t="shared" si="17"/>
        <v>0</v>
      </c>
      <c r="AB56" s="56"/>
      <c r="AC56" s="42"/>
      <c r="AD56" s="42"/>
      <c r="AE56" s="16" t="s">
        <v>24</v>
      </c>
      <c r="AF56" s="17"/>
      <c r="AG56" s="16"/>
      <c r="AH56" s="18"/>
      <c r="AI56" s="19">
        <f t="shared" si="18"/>
        <v>0</v>
      </c>
      <c r="AJ56" s="20"/>
      <c r="AK56" s="20">
        <f t="shared" si="98"/>
        <v>0</v>
      </c>
      <c r="AL56" s="20">
        <f t="shared" si="99"/>
        <v>0</v>
      </c>
      <c r="AM56" s="20">
        <f t="shared" si="19"/>
        <v>0</v>
      </c>
      <c r="AN56" s="21"/>
      <c r="AO56" s="23"/>
      <c r="AP56" s="23"/>
      <c r="AQ56" s="35" t="s">
        <v>24</v>
      </c>
      <c r="AR56" s="36"/>
      <c r="AS56" s="35"/>
      <c r="AT56" s="37"/>
      <c r="AU56" s="38">
        <f t="shared" si="96"/>
        <v>0</v>
      </c>
      <c r="AV56" s="39"/>
      <c r="AW56" s="39">
        <f t="shared" ref="AW56:AW68" si="110">+AV56*E56</f>
        <v>0</v>
      </c>
      <c r="AX56" s="39">
        <f t="shared" ref="AX56:AX68" si="111">+AV56*F56</f>
        <v>0</v>
      </c>
      <c r="AY56" s="39">
        <f t="shared" si="102"/>
        <v>0</v>
      </c>
      <c r="AZ56" s="40"/>
      <c r="BA56" s="42"/>
      <c r="BB56" s="42"/>
      <c r="BC56" s="16"/>
      <c r="BD56" s="17"/>
      <c r="BE56" s="16"/>
      <c r="BF56" s="18"/>
      <c r="BG56" s="20">
        <f t="shared" si="21"/>
        <v>0</v>
      </c>
      <c r="BH56" s="20"/>
      <c r="BI56" s="20">
        <f t="shared" si="22"/>
        <v>0</v>
      </c>
      <c r="BJ56" s="20">
        <f t="shared" si="23"/>
        <v>0</v>
      </c>
      <c r="BK56" s="20">
        <f t="shared" si="24"/>
        <v>0</v>
      </c>
      <c r="BL56" s="21"/>
      <c r="BM56" s="23"/>
      <c r="BN56" s="23"/>
      <c r="BO56" s="35" t="s">
        <v>24</v>
      </c>
      <c r="BP56" s="36"/>
      <c r="BQ56" s="35"/>
      <c r="BR56" s="37"/>
      <c r="BS56" s="38">
        <f t="shared" si="25"/>
        <v>0</v>
      </c>
      <c r="BT56" s="39"/>
      <c r="BU56" s="39">
        <f t="shared" si="26"/>
        <v>0</v>
      </c>
      <c r="BV56" s="39">
        <f t="shared" si="27"/>
        <v>0</v>
      </c>
      <c r="BW56" s="39">
        <f t="shared" si="28"/>
        <v>0</v>
      </c>
      <c r="BX56" s="40"/>
      <c r="BY56" s="42"/>
      <c r="BZ56" s="42"/>
      <c r="CA56" s="16" t="s">
        <v>24</v>
      </c>
      <c r="CB56" s="17"/>
      <c r="CC56" s="16"/>
      <c r="CD56" s="18"/>
      <c r="CE56" s="19">
        <f t="shared" si="29"/>
        <v>0</v>
      </c>
      <c r="CF56" s="20"/>
      <c r="CG56" s="20">
        <f t="shared" si="30"/>
        <v>0</v>
      </c>
      <c r="CH56" s="20">
        <f t="shared" si="31"/>
        <v>0</v>
      </c>
      <c r="CI56" s="20">
        <f t="shared" si="32"/>
        <v>0</v>
      </c>
      <c r="CJ56" s="21"/>
      <c r="CK56" s="23"/>
      <c r="CL56" s="23"/>
      <c r="CM56" s="35"/>
      <c r="CN56" s="36"/>
      <c r="CO56" s="35"/>
      <c r="CP56" s="37"/>
      <c r="CQ56" s="38">
        <f t="shared" si="33"/>
        <v>0</v>
      </c>
      <c r="CR56" s="39"/>
      <c r="CS56" s="39">
        <f t="shared" si="34"/>
        <v>0</v>
      </c>
      <c r="CT56" s="39">
        <f t="shared" si="35"/>
        <v>0</v>
      </c>
      <c r="CU56" s="39">
        <f t="shared" si="36"/>
        <v>0</v>
      </c>
      <c r="CV56" s="40"/>
      <c r="CW56" s="42"/>
      <c r="CX56" s="42"/>
      <c r="CY56" s="16" t="s">
        <v>24</v>
      </c>
      <c r="CZ56" s="17" t="s">
        <v>168</v>
      </c>
      <c r="DA56" s="16" t="s">
        <v>171</v>
      </c>
      <c r="DB56" s="18">
        <v>260000</v>
      </c>
      <c r="DC56" s="19">
        <f t="shared" si="37"/>
        <v>49400</v>
      </c>
      <c r="DD56" s="20">
        <f t="shared" si="88"/>
        <v>309400</v>
      </c>
      <c r="DE56" s="20">
        <f t="shared" si="38"/>
        <v>2784600</v>
      </c>
      <c r="DF56" s="20">
        <f t="shared" si="39"/>
        <v>2784600</v>
      </c>
      <c r="DG56" s="20">
        <f t="shared" si="40"/>
        <v>5569200</v>
      </c>
      <c r="DH56" s="21">
        <v>5</v>
      </c>
      <c r="DI56" s="23">
        <v>3</v>
      </c>
      <c r="DJ56" s="23" t="s">
        <v>172</v>
      </c>
      <c r="DK56" s="35" t="s">
        <v>24</v>
      </c>
      <c r="DL56" s="36"/>
      <c r="DM56" s="35"/>
      <c r="DN56" s="37"/>
      <c r="DO56" s="38">
        <f t="shared" si="41"/>
        <v>0</v>
      </c>
      <c r="DP56" s="39"/>
      <c r="DQ56" s="39">
        <f t="shared" si="42"/>
        <v>0</v>
      </c>
      <c r="DR56" s="39">
        <f t="shared" si="43"/>
        <v>0</v>
      </c>
      <c r="DS56" s="39">
        <f t="shared" si="44"/>
        <v>0</v>
      </c>
      <c r="DT56" s="40"/>
      <c r="DU56" s="42"/>
      <c r="DV56" s="42"/>
      <c r="DW56" s="16" t="s">
        <v>24</v>
      </c>
      <c r="DX56" s="17"/>
      <c r="DY56" s="16"/>
      <c r="DZ56" s="18"/>
      <c r="EA56" s="19">
        <f t="shared" si="45"/>
        <v>0</v>
      </c>
      <c r="EB56" s="20"/>
      <c r="EC56" s="20">
        <f t="shared" si="46"/>
        <v>0</v>
      </c>
      <c r="ED56" s="20">
        <f t="shared" si="47"/>
        <v>0</v>
      </c>
      <c r="EE56" s="20">
        <f t="shared" si="48"/>
        <v>0</v>
      </c>
      <c r="EF56" s="21"/>
      <c r="EG56" s="23"/>
      <c r="EH56" s="23"/>
      <c r="EI56" s="35" t="s">
        <v>24</v>
      </c>
      <c r="EJ56" s="36"/>
      <c r="EK56" s="35"/>
      <c r="EL56" s="37"/>
      <c r="EM56" s="38">
        <f t="shared" si="49"/>
        <v>0</v>
      </c>
      <c r="EN56" s="39"/>
      <c r="EO56" s="39">
        <f t="shared" si="103"/>
        <v>0</v>
      </c>
      <c r="EP56" s="39">
        <f t="shared" si="104"/>
        <v>0</v>
      </c>
      <c r="EQ56" s="39">
        <f t="shared" si="50"/>
        <v>0</v>
      </c>
      <c r="ER56" s="40"/>
      <c r="ES56" s="42"/>
      <c r="ET56" s="42"/>
      <c r="EU56" s="16" t="s">
        <v>24</v>
      </c>
      <c r="EV56" s="17"/>
      <c r="EW56" s="16"/>
      <c r="EX56" s="18"/>
      <c r="EY56" s="19">
        <f t="shared" si="51"/>
        <v>0</v>
      </c>
      <c r="EZ56" s="20"/>
      <c r="FA56" s="20">
        <f t="shared" si="52"/>
        <v>0</v>
      </c>
      <c r="FB56" s="20">
        <f t="shared" si="53"/>
        <v>0</v>
      </c>
      <c r="FC56" s="20">
        <f t="shared" si="54"/>
        <v>0</v>
      </c>
      <c r="FD56" s="21"/>
      <c r="FE56" s="23"/>
      <c r="FF56" s="23"/>
      <c r="FG56" s="35" t="s">
        <v>24</v>
      </c>
      <c r="FH56" s="36"/>
      <c r="FI56" s="35"/>
      <c r="FJ56" s="37"/>
      <c r="FK56" s="38">
        <f t="shared" si="55"/>
        <v>0</v>
      </c>
      <c r="FL56" s="39"/>
      <c r="FM56" s="39">
        <f t="shared" si="105"/>
        <v>0</v>
      </c>
      <c r="FN56" s="39">
        <f t="shared" si="56"/>
        <v>0</v>
      </c>
      <c r="FO56" s="39">
        <f t="shared" si="57"/>
        <v>0</v>
      </c>
      <c r="FP56" s="40"/>
      <c r="FQ56" s="42"/>
      <c r="FR56" s="42"/>
      <c r="FS56" s="16" t="s">
        <v>24</v>
      </c>
      <c r="FT56" s="17"/>
      <c r="FU56" s="16"/>
      <c r="FV56" s="18"/>
      <c r="FW56" s="19">
        <f t="shared" si="58"/>
        <v>0</v>
      </c>
      <c r="FX56" s="20"/>
      <c r="FY56" s="20">
        <f t="shared" si="59"/>
        <v>0</v>
      </c>
      <c r="FZ56" s="20">
        <f t="shared" si="60"/>
        <v>0</v>
      </c>
      <c r="GA56" s="20">
        <f t="shared" si="61"/>
        <v>0</v>
      </c>
      <c r="GB56" s="21"/>
      <c r="GC56" s="23"/>
      <c r="GD56" s="23"/>
      <c r="GE56" s="35" t="s">
        <v>24</v>
      </c>
      <c r="GF56" s="36"/>
      <c r="GG56" s="35"/>
      <c r="GH56" s="37"/>
      <c r="GI56" s="38">
        <f t="shared" si="62"/>
        <v>0</v>
      </c>
      <c r="GJ56" s="39"/>
      <c r="GK56" s="39">
        <f t="shared" si="64"/>
        <v>0</v>
      </c>
      <c r="GL56" s="39">
        <f t="shared" si="65"/>
        <v>0</v>
      </c>
      <c r="GM56" s="39">
        <f t="shared" si="66"/>
        <v>0</v>
      </c>
      <c r="GN56" s="40"/>
      <c r="GO56" s="42"/>
      <c r="GP56" s="42"/>
      <c r="GQ56" s="16" t="s">
        <v>24</v>
      </c>
      <c r="GR56" s="17"/>
      <c r="GS56" s="16"/>
      <c r="GT56" s="18"/>
      <c r="GU56" s="19">
        <f t="shared" si="67"/>
        <v>0</v>
      </c>
      <c r="GV56" s="20"/>
      <c r="GW56" s="20">
        <f t="shared" si="68"/>
        <v>0</v>
      </c>
      <c r="GX56" s="20">
        <f t="shared" si="106"/>
        <v>0</v>
      </c>
      <c r="GY56" s="20">
        <f t="shared" si="107"/>
        <v>0</v>
      </c>
      <c r="GZ56" s="21"/>
      <c r="HA56" s="23"/>
      <c r="HB56" s="23"/>
      <c r="HC56" s="35" t="s">
        <v>24</v>
      </c>
      <c r="HD56" s="36" t="s">
        <v>215</v>
      </c>
      <c r="HE56" s="35"/>
      <c r="HF56" s="37">
        <v>132000</v>
      </c>
      <c r="HG56" s="38">
        <f t="shared" si="69"/>
        <v>25080</v>
      </c>
      <c r="HH56" s="39">
        <f t="shared" si="89"/>
        <v>157080</v>
      </c>
      <c r="HI56" s="39">
        <f t="shared" si="70"/>
        <v>1413720</v>
      </c>
      <c r="HJ56" s="39">
        <f t="shared" si="71"/>
        <v>1413720</v>
      </c>
      <c r="HK56" s="39">
        <f t="shared" si="72"/>
        <v>2827440</v>
      </c>
      <c r="HL56" s="40">
        <v>3</v>
      </c>
      <c r="HM56" s="42"/>
      <c r="HN56" s="42" t="s">
        <v>219</v>
      </c>
      <c r="HO56" s="26">
        <f t="shared" si="83"/>
        <v>157080</v>
      </c>
      <c r="HP56" s="26" t="str">
        <f t="shared" si="84"/>
        <v>18.SURGIPLAST</v>
      </c>
      <c r="HQ56" s="86">
        <f t="shared" si="75"/>
        <v>2827440</v>
      </c>
    </row>
    <row r="57" spans="1:225" ht="77.25" x14ac:dyDescent="0.25">
      <c r="A57" s="27">
        <v>55</v>
      </c>
      <c r="B57" s="27">
        <v>42131708</v>
      </c>
      <c r="C57" s="28">
        <v>191001010056</v>
      </c>
      <c r="D57" s="29" t="s">
        <v>70</v>
      </c>
      <c r="E57" s="31">
        <v>27</v>
      </c>
      <c r="F57" s="31">
        <v>9</v>
      </c>
      <c r="G57" s="59" t="s">
        <v>98</v>
      </c>
      <c r="H57" s="17" t="s">
        <v>98</v>
      </c>
      <c r="I57" s="16" t="s">
        <v>102</v>
      </c>
      <c r="J57" s="18">
        <v>98500</v>
      </c>
      <c r="K57" s="19">
        <f t="shared" si="10"/>
        <v>18715</v>
      </c>
      <c r="L57" s="20">
        <f t="shared" si="77"/>
        <v>117215</v>
      </c>
      <c r="M57" s="20">
        <f t="shared" si="11"/>
        <v>3164805</v>
      </c>
      <c r="N57" s="20">
        <f t="shared" si="12"/>
        <v>1054935</v>
      </c>
      <c r="O57" s="20">
        <f t="shared" si="13"/>
        <v>4219740</v>
      </c>
      <c r="P57" s="21"/>
      <c r="Q57" s="23"/>
      <c r="R57" s="23" t="s">
        <v>105</v>
      </c>
      <c r="S57" s="44" t="s">
        <v>98</v>
      </c>
      <c r="T57" s="36" t="s">
        <v>98</v>
      </c>
      <c r="U57" s="35" t="s">
        <v>104</v>
      </c>
      <c r="V57" s="37">
        <v>78800</v>
      </c>
      <c r="W57" s="39">
        <f t="shared" si="14"/>
        <v>14972</v>
      </c>
      <c r="X57" s="39">
        <f t="shared" si="78"/>
        <v>93772</v>
      </c>
      <c r="Y57" s="39">
        <f t="shared" si="15"/>
        <v>2531844</v>
      </c>
      <c r="Z57" s="39">
        <f t="shared" si="16"/>
        <v>843948</v>
      </c>
      <c r="AA57" s="39">
        <f t="shared" si="17"/>
        <v>3375792</v>
      </c>
      <c r="AB57" s="56">
        <v>3</v>
      </c>
      <c r="AC57" s="42"/>
      <c r="AD57" s="42" t="s">
        <v>113</v>
      </c>
      <c r="AE57" s="16" t="s">
        <v>98</v>
      </c>
      <c r="AF57" s="17"/>
      <c r="AG57" s="16"/>
      <c r="AH57" s="18"/>
      <c r="AI57" s="19">
        <f t="shared" si="18"/>
        <v>0</v>
      </c>
      <c r="AJ57" s="20"/>
      <c r="AK57" s="20">
        <f t="shared" si="98"/>
        <v>0</v>
      </c>
      <c r="AL57" s="20">
        <f t="shared" si="99"/>
        <v>0</v>
      </c>
      <c r="AM57" s="20">
        <f t="shared" si="19"/>
        <v>0</v>
      </c>
      <c r="AN57" s="21"/>
      <c r="AO57" s="23"/>
      <c r="AP57" s="23"/>
      <c r="AQ57" s="35" t="s">
        <v>98</v>
      </c>
      <c r="AR57" s="36" t="s">
        <v>98</v>
      </c>
      <c r="AS57" s="35" t="s">
        <v>140</v>
      </c>
      <c r="AT57" s="37">
        <v>129455</v>
      </c>
      <c r="AU57" s="38">
        <f t="shared" si="96"/>
        <v>24596.45</v>
      </c>
      <c r="AV57" s="39">
        <f t="shared" si="97"/>
        <v>154051.45000000001</v>
      </c>
      <c r="AW57" s="39">
        <f t="shared" si="110"/>
        <v>4159389.1500000004</v>
      </c>
      <c r="AX57" s="39">
        <f t="shared" si="111"/>
        <v>1386463.05</v>
      </c>
      <c r="AY57" s="39">
        <f t="shared" si="102"/>
        <v>5545852.2000000002</v>
      </c>
      <c r="AZ57" s="40">
        <v>3</v>
      </c>
      <c r="BA57" s="42"/>
      <c r="BB57" s="42" t="s">
        <v>142</v>
      </c>
      <c r="BC57" s="16"/>
      <c r="BD57" s="17"/>
      <c r="BE57" s="16"/>
      <c r="BF57" s="18"/>
      <c r="BG57" s="20">
        <f t="shared" si="21"/>
        <v>0</v>
      </c>
      <c r="BH57" s="20"/>
      <c r="BI57" s="20">
        <f t="shared" si="22"/>
        <v>0</v>
      </c>
      <c r="BJ57" s="20">
        <f t="shared" si="23"/>
        <v>0</v>
      </c>
      <c r="BK57" s="20">
        <f t="shared" si="24"/>
        <v>0</v>
      </c>
      <c r="BL57" s="21"/>
      <c r="BM57" s="23"/>
      <c r="BN57" s="23"/>
      <c r="BO57" s="35" t="s">
        <v>98</v>
      </c>
      <c r="BP57" s="36"/>
      <c r="BQ57" s="35"/>
      <c r="BR57" s="37"/>
      <c r="BS57" s="38">
        <f t="shared" si="25"/>
        <v>0</v>
      </c>
      <c r="BT57" s="39"/>
      <c r="BU57" s="39">
        <f t="shared" si="26"/>
        <v>0</v>
      </c>
      <c r="BV57" s="39">
        <f t="shared" si="27"/>
        <v>0</v>
      </c>
      <c r="BW57" s="39">
        <f t="shared" si="28"/>
        <v>0</v>
      </c>
      <c r="BX57" s="40"/>
      <c r="BY57" s="42"/>
      <c r="BZ57" s="42"/>
      <c r="CA57" s="16" t="s">
        <v>98</v>
      </c>
      <c r="CB57" s="17"/>
      <c r="CC57" s="16"/>
      <c r="CD57" s="18"/>
      <c r="CE57" s="19">
        <f t="shared" si="29"/>
        <v>0</v>
      </c>
      <c r="CF57" s="20"/>
      <c r="CG57" s="20">
        <f t="shared" si="30"/>
        <v>0</v>
      </c>
      <c r="CH57" s="20">
        <f t="shared" si="31"/>
        <v>0</v>
      </c>
      <c r="CI57" s="20">
        <f t="shared" si="32"/>
        <v>0</v>
      </c>
      <c r="CJ57" s="21"/>
      <c r="CK57" s="23"/>
      <c r="CL57" s="23"/>
      <c r="CM57" s="35"/>
      <c r="CN57" s="36"/>
      <c r="CO57" s="35"/>
      <c r="CP57" s="37"/>
      <c r="CQ57" s="38">
        <f t="shared" si="33"/>
        <v>0</v>
      </c>
      <c r="CR57" s="39"/>
      <c r="CS57" s="39">
        <f t="shared" si="34"/>
        <v>0</v>
      </c>
      <c r="CT57" s="39">
        <f t="shared" si="35"/>
        <v>0</v>
      </c>
      <c r="CU57" s="39">
        <f t="shared" si="36"/>
        <v>0</v>
      </c>
      <c r="CV57" s="40"/>
      <c r="CW57" s="42"/>
      <c r="CX57" s="42"/>
      <c r="CY57" s="16" t="s">
        <v>98</v>
      </c>
      <c r="CZ57" s="17" t="s">
        <v>167</v>
      </c>
      <c r="DA57" s="16" t="s">
        <v>170</v>
      </c>
      <c r="DB57" s="18">
        <v>88140</v>
      </c>
      <c r="DC57" s="19">
        <f t="shared" si="37"/>
        <v>16746.599999999999</v>
      </c>
      <c r="DD57" s="20">
        <f t="shared" si="88"/>
        <v>104886.6</v>
      </c>
      <c r="DE57" s="20">
        <f t="shared" si="38"/>
        <v>2831938.2</v>
      </c>
      <c r="DF57" s="20">
        <f t="shared" si="39"/>
        <v>943979.4</v>
      </c>
      <c r="DG57" s="20">
        <f t="shared" si="40"/>
        <v>3775917.6</v>
      </c>
      <c r="DH57" s="21">
        <v>5</v>
      </c>
      <c r="DI57" s="23">
        <v>3</v>
      </c>
      <c r="DJ57" s="23" t="s">
        <v>172</v>
      </c>
      <c r="DK57" s="35" t="s">
        <v>98</v>
      </c>
      <c r="DL57" s="36"/>
      <c r="DM57" s="35"/>
      <c r="DN57" s="37"/>
      <c r="DO57" s="38">
        <f t="shared" si="41"/>
        <v>0</v>
      </c>
      <c r="DP57" s="39"/>
      <c r="DQ57" s="39">
        <f t="shared" si="42"/>
        <v>0</v>
      </c>
      <c r="DR57" s="39">
        <f t="shared" si="43"/>
        <v>0</v>
      </c>
      <c r="DS57" s="39">
        <f t="shared" si="44"/>
        <v>0</v>
      </c>
      <c r="DT57" s="40"/>
      <c r="DU57" s="42"/>
      <c r="DV57" s="42"/>
      <c r="DW57" s="16" t="s">
        <v>98</v>
      </c>
      <c r="DX57" s="17"/>
      <c r="DY57" s="16"/>
      <c r="DZ57" s="18"/>
      <c r="EA57" s="19">
        <f t="shared" si="45"/>
        <v>0</v>
      </c>
      <c r="EB57" s="20"/>
      <c r="EC57" s="20">
        <f t="shared" si="46"/>
        <v>0</v>
      </c>
      <c r="ED57" s="20">
        <f t="shared" si="47"/>
        <v>0</v>
      </c>
      <c r="EE57" s="20">
        <f t="shared" si="48"/>
        <v>0</v>
      </c>
      <c r="EF57" s="21"/>
      <c r="EG57" s="23"/>
      <c r="EH57" s="23"/>
      <c r="EI57" s="35" t="s">
        <v>98</v>
      </c>
      <c r="EJ57" s="36"/>
      <c r="EK57" s="35"/>
      <c r="EL57" s="37"/>
      <c r="EM57" s="38">
        <f t="shared" si="49"/>
        <v>0</v>
      </c>
      <c r="EN57" s="39"/>
      <c r="EO57" s="39">
        <f t="shared" si="103"/>
        <v>0</v>
      </c>
      <c r="EP57" s="39">
        <f t="shared" si="104"/>
        <v>0</v>
      </c>
      <c r="EQ57" s="39">
        <f t="shared" si="50"/>
        <v>0</v>
      </c>
      <c r="ER57" s="40"/>
      <c r="ES57" s="42"/>
      <c r="ET57" s="42"/>
      <c r="EU57" s="16" t="s">
        <v>98</v>
      </c>
      <c r="EV57" s="17"/>
      <c r="EW57" s="16"/>
      <c r="EX57" s="18"/>
      <c r="EY57" s="19">
        <f t="shared" si="51"/>
        <v>0</v>
      </c>
      <c r="EZ57" s="20"/>
      <c r="FA57" s="20">
        <f t="shared" si="52"/>
        <v>0</v>
      </c>
      <c r="FB57" s="20">
        <f t="shared" si="53"/>
        <v>0</v>
      </c>
      <c r="FC57" s="20">
        <f t="shared" si="54"/>
        <v>0</v>
      </c>
      <c r="FD57" s="21"/>
      <c r="FE57" s="23"/>
      <c r="FF57" s="23"/>
      <c r="FG57" s="35" t="s">
        <v>98</v>
      </c>
      <c r="FH57" s="36"/>
      <c r="FI57" s="35"/>
      <c r="FJ57" s="37"/>
      <c r="FK57" s="38">
        <f t="shared" si="55"/>
        <v>0</v>
      </c>
      <c r="FL57" s="39"/>
      <c r="FM57" s="39">
        <f t="shared" si="105"/>
        <v>0</v>
      </c>
      <c r="FN57" s="39">
        <f t="shared" si="56"/>
        <v>0</v>
      </c>
      <c r="FO57" s="39">
        <f t="shared" si="57"/>
        <v>0</v>
      </c>
      <c r="FP57" s="40"/>
      <c r="FQ57" s="42"/>
      <c r="FR57" s="42"/>
      <c r="FS57" s="16" t="s">
        <v>98</v>
      </c>
      <c r="FT57" s="17"/>
      <c r="FU57" s="16"/>
      <c r="FV57" s="18"/>
      <c r="FW57" s="19">
        <f t="shared" si="58"/>
        <v>0</v>
      </c>
      <c r="FX57" s="20"/>
      <c r="FY57" s="20">
        <f t="shared" si="59"/>
        <v>0</v>
      </c>
      <c r="FZ57" s="20">
        <f t="shared" si="60"/>
        <v>0</v>
      </c>
      <c r="GA57" s="20">
        <f t="shared" si="61"/>
        <v>0</v>
      </c>
      <c r="GB57" s="21"/>
      <c r="GC57" s="23"/>
      <c r="GD57" s="23"/>
      <c r="GE57" s="35" t="s">
        <v>98</v>
      </c>
      <c r="GF57" s="36"/>
      <c r="GG57" s="35"/>
      <c r="GH57" s="37"/>
      <c r="GI57" s="38">
        <f t="shared" si="62"/>
        <v>0</v>
      </c>
      <c r="GJ57" s="39"/>
      <c r="GK57" s="39">
        <f t="shared" si="64"/>
        <v>0</v>
      </c>
      <c r="GL57" s="39">
        <f t="shared" si="65"/>
        <v>0</v>
      </c>
      <c r="GM57" s="39">
        <f t="shared" si="66"/>
        <v>0</v>
      </c>
      <c r="GN57" s="40"/>
      <c r="GO57" s="42"/>
      <c r="GP57" s="42"/>
      <c r="GQ57" s="16" t="s">
        <v>98</v>
      </c>
      <c r="GR57" s="17"/>
      <c r="GS57" s="16"/>
      <c r="GT57" s="18"/>
      <c r="GU57" s="19">
        <f t="shared" si="67"/>
        <v>0</v>
      </c>
      <c r="GV57" s="20"/>
      <c r="GW57" s="20">
        <f t="shared" si="68"/>
        <v>0</v>
      </c>
      <c r="GX57" s="20">
        <f t="shared" si="106"/>
        <v>0</v>
      </c>
      <c r="GY57" s="20">
        <f t="shared" si="107"/>
        <v>0</v>
      </c>
      <c r="GZ57" s="21"/>
      <c r="HA57" s="23"/>
      <c r="HB57" s="23"/>
      <c r="HC57" s="35" t="s">
        <v>98</v>
      </c>
      <c r="HD57" s="36" t="s">
        <v>212</v>
      </c>
      <c r="HE57" s="35" t="s">
        <v>213</v>
      </c>
      <c r="HF57" s="37">
        <v>87000</v>
      </c>
      <c r="HG57" s="38">
        <f t="shared" si="69"/>
        <v>16530</v>
      </c>
      <c r="HH57" s="39">
        <f t="shared" si="89"/>
        <v>103530</v>
      </c>
      <c r="HI57" s="39">
        <f t="shared" si="70"/>
        <v>2795310</v>
      </c>
      <c r="HJ57" s="39">
        <f t="shared" si="71"/>
        <v>931770</v>
      </c>
      <c r="HK57" s="39">
        <f t="shared" si="72"/>
        <v>3727080</v>
      </c>
      <c r="HL57" s="40">
        <v>3</v>
      </c>
      <c r="HM57" s="42"/>
      <c r="HN57" s="42" t="s">
        <v>219</v>
      </c>
      <c r="HO57" s="26">
        <f t="shared" si="83"/>
        <v>93772</v>
      </c>
      <c r="HP57" s="26" t="str">
        <f t="shared" si="84"/>
        <v>2. BIOPLAST S.A</v>
      </c>
      <c r="HQ57" s="86">
        <f t="shared" si="75"/>
        <v>3375792</v>
      </c>
    </row>
    <row r="58" spans="1:225" ht="77.25" x14ac:dyDescent="0.25">
      <c r="A58" s="27">
        <v>56</v>
      </c>
      <c r="B58" s="27">
        <v>42131708</v>
      </c>
      <c r="C58" s="28">
        <v>1910010100982</v>
      </c>
      <c r="D58" s="29" t="s">
        <v>71</v>
      </c>
      <c r="E58" s="31">
        <v>18</v>
      </c>
      <c r="F58" s="31">
        <v>0</v>
      </c>
      <c r="G58" s="59" t="s">
        <v>98</v>
      </c>
      <c r="H58" s="17" t="s">
        <v>98</v>
      </c>
      <c r="I58" s="16" t="s">
        <v>102</v>
      </c>
      <c r="J58" s="18">
        <v>161875</v>
      </c>
      <c r="K58" s="19">
        <f t="shared" si="10"/>
        <v>30756.25</v>
      </c>
      <c r="L58" s="20">
        <f t="shared" si="77"/>
        <v>192631.25</v>
      </c>
      <c r="M58" s="20">
        <f t="shared" si="11"/>
        <v>3467362.5</v>
      </c>
      <c r="N58" s="20">
        <f t="shared" si="12"/>
        <v>0</v>
      </c>
      <c r="O58" s="20">
        <f t="shared" si="13"/>
        <v>3467362.5</v>
      </c>
      <c r="P58" s="21"/>
      <c r="Q58" s="23"/>
      <c r="R58" s="23" t="s">
        <v>105</v>
      </c>
      <c r="S58" s="44" t="s">
        <v>98</v>
      </c>
      <c r="T58" s="36" t="s">
        <v>98</v>
      </c>
      <c r="U58" s="35" t="s">
        <v>104</v>
      </c>
      <c r="V58" s="37">
        <v>129500</v>
      </c>
      <c r="W58" s="39">
        <f t="shared" si="14"/>
        <v>24605</v>
      </c>
      <c r="X58" s="39">
        <f t="shared" si="78"/>
        <v>154105</v>
      </c>
      <c r="Y58" s="39">
        <f t="shared" si="15"/>
        <v>2773890</v>
      </c>
      <c r="Z58" s="39">
        <f t="shared" si="16"/>
        <v>0</v>
      </c>
      <c r="AA58" s="39">
        <f t="shared" si="17"/>
        <v>2773890</v>
      </c>
      <c r="AB58" s="56">
        <v>3</v>
      </c>
      <c r="AC58" s="42"/>
      <c r="AD58" s="42" t="s">
        <v>113</v>
      </c>
      <c r="AE58" s="16" t="s">
        <v>98</v>
      </c>
      <c r="AF58" s="17"/>
      <c r="AG58" s="16"/>
      <c r="AH58" s="18"/>
      <c r="AI58" s="19">
        <f t="shared" si="18"/>
        <v>0</v>
      </c>
      <c r="AJ58" s="20"/>
      <c r="AK58" s="20">
        <f t="shared" si="98"/>
        <v>0</v>
      </c>
      <c r="AL58" s="20">
        <f t="shared" si="99"/>
        <v>0</v>
      </c>
      <c r="AM58" s="20">
        <f t="shared" si="19"/>
        <v>0</v>
      </c>
      <c r="AN58" s="21"/>
      <c r="AO58" s="23"/>
      <c r="AP58" s="23"/>
      <c r="AQ58" s="35" t="s">
        <v>98</v>
      </c>
      <c r="AR58" s="36" t="s">
        <v>98</v>
      </c>
      <c r="AS58" s="35" t="s">
        <v>140</v>
      </c>
      <c r="AT58" s="37">
        <v>174760</v>
      </c>
      <c r="AU58" s="38">
        <f t="shared" si="96"/>
        <v>33204.400000000001</v>
      </c>
      <c r="AV58" s="39">
        <f t="shared" si="97"/>
        <v>207964.4</v>
      </c>
      <c r="AW58" s="39">
        <f t="shared" si="110"/>
        <v>3743359.1999999997</v>
      </c>
      <c r="AX58" s="39">
        <f t="shared" si="111"/>
        <v>0</v>
      </c>
      <c r="AY58" s="39">
        <f t="shared" si="102"/>
        <v>3743359.1999999997</v>
      </c>
      <c r="AZ58" s="40">
        <v>3</v>
      </c>
      <c r="BA58" s="42"/>
      <c r="BB58" s="42" t="s">
        <v>142</v>
      </c>
      <c r="BC58" s="16"/>
      <c r="BD58" s="17"/>
      <c r="BE58" s="16"/>
      <c r="BF58" s="18"/>
      <c r="BG58" s="20">
        <f t="shared" si="21"/>
        <v>0</v>
      </c>
      <c r="BH58" s="20"/>
      <c r="BI58" s="20">
        <f t="shared" si="22"/>
        <v>0</v>
      </c>
      <c r="BJ58" s="20">
        <f t="shared" si="23"/>
        <v>0</v>
      </c>
      <c r="BK58" s="20">
        <f t="shared" si="24"/>
        <v>0</v>
      </c>
      <c r="BL58" s="21"/>
      <c r="BM58" s="23"/>
      <c r="BN58" s="23"/>
      <c r="BO58" s="35" t="s">
        <v>98</v>
      </c>
      <c r="BP58" s="36"/>
      <c r="BQ58" s="35"/>
      <c r="BR58" s="37"/>
      <c r="BS58" s="38">
        <f t="shared" si="25"/>
        <v>0</v>
      </c>
      <c r="BT58" s="39"/>
      <c r="BU58" s="39">
        <f t="shared" si="26"/>
        <v>0</v>
      </c>
      <c r="BV58" s="39">
        <f t="shared" si="27"/>
        <v>0</v>
      </c>
      <c r="BW58" s="39">
        <f t="shared" si="28"/>
        <v>0</v>
      </c>
      <c r="BX58" s="40"/>
      <c r="BY58" s="42"/>
      <c r="BZ58" s="42"/>
      <c r="CA58" s="16" t="s">
        <v>98</v>
      </c>
      <c r="CB58" s="17"/>
      <c r="CC58" s="16"/>
      <c r="CD58" s="18"/>
      <c r="CE58" s="19">
        <f t="shared" si="29"/>
        <v>0</v>
      </c>
      <c r="CF58" s="20"/>
      <c r="CG58" s="20">
        <f t="shared" si="30"/>
        <v>0</v>
      </c>
      <c r="CH58" s="20">
        <f t="shared" si="31"/>
        <v>0</v>
      </c>
      <c r="CI58" s="20">
        <f t="shared" si="32"/>
        <v>0</v>
      </c>
      <c r="CJ58" s="21"/>
      <c r="CK58" s="23"/>
      <c r="CL58" s="23"/>
      <c r="CM58" s="35"/>
      <c r="CN58" s="36"/>
      <c r="CO58" s="35"/>
      <c r="CP58" s="37"/>
      <c r="CQ58" s="38">
        <f t="shared" si="33"/>
        <v>0</v>
      </c>
      <c r="CR58" s="39"/>
      <c r="CS58" s="39">
        <f t="shared" si="34"/>
        <v>0</v>
      </c>
      <c r="CT58" s="39">
        <f t="shared" si="35"/>
        <v>0</v>
      </c>
      <c r="CU58" s="39">
        <f t="shared" si="36"/>
        <v>0</v>
      </c>
      <c r="CV58" s="40"/>
      <c r="CW58" s="42"/>
      <c r="CX58" s="42"/>
      <c r="CY58" s="16" t="s">
        <v>98</v>
      </c>
      <c r="CZ58" s="17" t="s">
        <v>166</v>
      </c>
      <c r="DA58" s="16" t="s">
        <v>170</v>
      </c>
      <c r="DB58" s="18">
        <v>131820</v>
      </c>
      <c r="DC58" s="19">
        <f t="shared" si="37"/>
        <v>25045.8</v>
      </c>
      <c r="DD58" s="20">
        <f t="shared" si="88"/>
        <v>156865.79999999999</v>
      </c>
      <c r="DE58" s="20">
        <f t="shared" si="38"/>
        <v>2823584.4</v>
      </c>
      <c r="DF58" s="20">
        <f t="shared" si="39"/>
        <v>0</v>
      </c>
      <c r="DG58" s="20">
        <f t="shared" si="40"/>
        <v>2823584.4</v>
      </c>
      <c r="DH58" s="21">
        <v>5</v>
      </c>
      <c r="DI58" s="23">
        <v>3</v>
      </c>
      <c r="DJ58" s="23" t="s">
        <v>172</v>
      </c>
      <c r="DK58" s="35" t="s">
        <v>98</v>
      </c>
      <c r="DL58" s="36"/>
      <c r="DM58" s="35"/>
      <c r="DN58" s="37"/>
      <c r="DO58" s="38">
        <f t="shared" si="41"/>
        <v>0</v>
      </c>
      <c r="DP58" s="39"/>
      <c r="DQ58" s="39">
        <f t="shared" si="42"/>
        <v>0</v>
      </c>
      <c r="DR58" s="39">
        <f t="shared" si="43"/>
        <v>0</v>
      </c>
      <c r="DS58" s="39">
        <f t="shared" si="44"/>
        <v>0</v>
      </c>
      <c r="DT58" s="40"/>
      <c r="DU58" s="42"/>
      <c r="DV58" s="42"/>
      <c r="DW58" s="16" t="s">
        <v>98</v>
      </c>
      <c r="DX58" s="17"/>
      <c r="DY58" s="16"/>
      <c r="DZ58" s="18"/>
      <c r="EA58" s="19">
        <f t="shared" si="45"/>
        <v>0</v>
      </c>
      <c r="EB58" s="20"/>
      <c r="EC58" s="20">
        <f t="shared" si="46"/>
        <v>0</v>
      </c>
      <c r="ED58" s="20">
        <f t="shared" si="47"/>
        <v>0</v>
      </c>
      <c r="EE58" s="20">
        <f t="shared" si="48"/>
        <v>0</v>
      </c>
      <c r="EF58" s="21"/>
      <c r="EG58" s="23"/>
      <c r="EH58" s="23"/>
      <c r="EI58" s="35" t="s">
        <v>98</v>
      </c>
      <c r="EJ58" s="36"/>
      <c r="EK58" s="35"/>
      <c r="EL58" s="37"/>
      <c r="EM58" s="38">
        <f t="shared" si="49"/>
        <v>0</v>
      </c>
      <c r="EN58" s="39"/>
      <c r="EO58" s="39">
        <f t="shared" si="103"/>
        <v>0</v>
      </c>
      <c r="EP58" s="39">
        <f t="shared" si="104"/>
        <v>0</v>
      </c>
      <c r="EQ58" s="39">
        <f t="shared" si="50"/>
        <v>0</v>
      </c>
      <c r="ER58" s="40"/>
      <c r="ES58" s="42"/>
      <c r="ET58" s="42"/>
      <c r="EU58" s="16" t="s">
        <v>98</v>
      </c>
      <c r="EV58" s="17"/>
      <c r="EW58" s="16"/>
      <c r="EX58" s="18"/>
      <c r="EY58" s="19">
        <f t="shared" si="51"/>
        <v>0</v>
      </c>
      <c r="EZ58" s="20"/>
      <c r="FA58" s="20">
        <f t="shared" si="52"/>
        <v>0</v>
      </c>
      <c r="FB58" s="20">
        <f t="shared" si="53"/>
        <v>0</v>
      </c>
      <c r="FC58" s="20">
        <f t="shared" si="54"/>
        <v>0</v>
      </c>
      <c r="FD58" s="21"/>
      <c r="FE58" s="23"/>
      <c r="FF58" s="23"/>
      <c r="FG58" s="35" t="s">
        <v>98</v>
      </c>
      <c r="FH58" s="36"/>
      <c r="FI58" s="35"/>
      <c r="FJ58" s="37"/>
      <c r="FK58" s="38">
        <f t="shared" si="55"/>
        <v>0</v>
      </c>
      <c r="FL58" s="39"/>
      <c r="FM58" s="39">
        <f t="shared" si="105"/>
        <v>0</v>
      </c>
      <c r="FN58" s="39">
        <f t="shared" si="56"/>
        <v>0</v>
      </c>
      <c r="FO58" s="39">
        <f t="shared" si="57"/>
        <v>0</v>
      </c>
      <c r="FP58" s="40"/>
      <c r="FQ58" s="42"/>
      <c r="FR58" s="42"/>
      <c r="FS58" s="16" t="s">
        <v>98</v>
      </c>
      <c r="FT58" s="17"/>
      <c r="FU58" s="16"/>
      <c r="FV58" s="18"/>
      <c r="FW58" s="19">
        <f t="shared" si="58"/>
        <v>0</v>
      </c>
      <c r="FX58" s="20"/>
      <c r="FY58" s="20">
        <f t="shared" si="59"/>
        <v>0</v>
      </c>
      <c r="FZ58" s="20">
        <f t="shared" si="60"/>
        <v>0</v>
      </c>
      <c r="GA58" s="20">
        <f t="shared" si="61"/>
        <v>0</v>
      </c>
      <c r="GB58" s="21"/>
      <c r="GC58" s="23"/>
      <c r="GD58" s="23"/>
      <c r="GE58" s="35" t="s">
        <v>98</v>
      </c>
      <c r="GF58" s="36"/>
      <c r="GG58" s="35"/>
      <c r="GH58" s="37"/>
      <c r="GI58" s="38">
        <f t="shared" si="62"/>
        <v>0</v>
      </c>
      <c r="GJ58" s="39"/>
      <c r="GK58" s="39">
        <f t="shared" si="64"/>
        <v>0</v>
      </c>
      <c r="GL58" s="39">
        <f t="shared" si="65"/>
        <v>0</v>
      </c>
      <c r="GM58" s="39">
        <f t="shared" si="66"/>
        <v>0</v>
      </c>
      <c r="GN58" s="40"/>
      <c r="GO58" s="42"/>
      <c r="GP58" s="42"/>
      <c r="GQ58" s="16" t="s">
        <v>98</v>
      </c>
      <c r="GR58" s="17"/>
      <c r="GS58" s="16"/>
      <c r="GT58" s="18"/>
      <c r="GU58" s="19">
        <f t="shared" si="67"/>
        <v>0</v>
      </c>
      <c r="GV58" s="20"/>
      <c r="GW58" s="20">
        <f t="shared" si="68"/>
        <v>0</v>
      </c>
      <c r="GX58" s="20">
        <f t="shared" si="106"/>
        <v>0</v>
      </c>
      <c r="GY58" s="20">
        <f t="shared" si="107"/>
        <v>0</v>
      </c>
      <c r="GZ58" s="21"/>
      <c r="HA58" s="23"/>
      <c r="HB58" s="23"/>
      <c r="HC58" s="35" t="s">
        <v>98</v>
      </c>
      <c r="HD58" s="36" t="s">
        <v>212</v>
      </c>
      <c r="HE58" s="35" t="s">
        <v>213</v>
      </c>
      <c r="HF58" s="37">
        <v>129000</v>
      </c>
      <c r="HG58" s="38">
        <f t="shared" si="69"/>
        <v>24510</v>
      </c>
      <c r="HH58" s="39">
        <f t="shared" si="89"/>
        <v>153510</v>
      </c>
      <c r="HI58" s="39">
        <f t="shared" si="70"/>
        <v>2763180</v>
      </c>
      <c r="HJ58" s="39">
        <f t="shared" si="71"/>
        <v>0</v>
      </c>
      <c r="HK58" s="39">
        <f t="shared" si="72"/>
        <v>2763180</v>
      </c>
      <c r="HL58" s="40">
        <v>3</v>
      </c>
      <c r="HM58" s="42"/>
      <c r="HN58" s="42" t="s">
        <v>219</v>
      </c>
      <c r="HO58" s="26">
        <f t="shared" si="83"/>
        <v>153510</v>
      </c>
      <c r="HP58" s="26" t="str">
        <f t="shared" si="84"/>
        <v>18.SURGIPLAST</v>
      </c>
      <c r="HQ58" s="86">
        <f t="shared" si="75"/>
        <v>2763180</v>
      </c>
    </row>
    <row r="59" spans="1:225" ht="77.25" x14ac:dyDescent="0.25">
      <c r="A59" s="27">
        <v>57</v>
      </c>
      <c r="B59" s="27">
        <v>42131708</v>
      </c>
      <c r="C59" s="28">
        <v>1910010100984</v>
      </c>
      <c r="D59" s="29" t="s">
        <v>72</v>
      </c>
      <c r="E59" s="31">
        <v>18</v>
      </c>
      <c r="F59" s="31">
        <v>0</v>
      </c>
      <c r="G59" s="59" t="s">
        <v>98</v>
      </c>
      <c r="H59" s="17"/>
      <c r="I59" s="16"/>
      <c r="J59" s="18"/>
      <c r="K59" s="19">
        <f t="shared" si="10"/>
        <v>0</v>
      </c>
      <c r="L59" s="20"/>
      <c r="M59" s="20">
        <f t="shared" si="11"/>
        <v>0</v>
      </c>
      <c r="N59" s="20">
        <f t="shared" si="12"/>
        <v>0</v>
      </c>
      <c r="O59" s="20">
        <f t="shared" si="13"/>
        <v>0</v>
      </c>
      <c r="P59" s="21"/>
      <c r="Q59" s="23"/>
      <c r="R59" s="23"/>
      <c r="S59" s="44" t="s">
        <v>98</v>
      </c>
      <c r="T59" s="36" t="s">
        <v>98</v>
      </c>
      <c r="U59" s="35" t="s">
        <v>104</v>
      </c>
      <c r="V59" s="37">
        <v>172300</v>
      </c>
      <c r="W59" s="39">
        <f t="shared" si="14"/>
        <v>32737</v>
      </c>
      <c r="X59" s="39">
        <f t="shared" si="78"/>
        <v>205037</v>
      </c>
      <c r="Y59" s="39">
        <f t="shared" si="15"/>
        <v>3690666</v>
      </c>
      <c r="Z59" s="39">
        <f t="shared" si="16"/>
        <v>0</v>
      </c>
      <c r="AA59" s="39">
        <f t="shared" si="17"/>
        <v>3690666</v>
      </c>
      <c r="AB59" s="56">
        <v>3</v>
      </c>
      <c r="AC59" s="42"/>
      <c r="AD59" s="42" t="s">
        <v>113</v>
      </c>
      <c r="AE59" s="16" t="s">
        <v>98</v>
      </c>
      <c r="AF59" s="17"/>
      <c r="AG59" s="16"/>
      <c r="AH59" s="18"/>
      <c r="AI59" s="19">
        <f t="shared" si="18"/>
        <v>0</v>
      </c>
      <c r="AJ59" s="20"/>
      <c r="AK59" s="20">
        <f t="shared" si="98"/>
        <v>0</v>
      </c>
      <c r="AL59" s="20">
        <f t="shared" si="99"/>
        <v>0</v>
      </c>
      <c r="AM59" s="20">
        <f t="shared" si="19"/>
        <v>0</v>
      </c>
      <c r="AN59" s="21"/>
      <c r="AO59" s="23"/>
      <c r="AP59" s="23"/>
      <c r="AQ59" s="35" t="s">
        <v>98</v>
      </c>
      <c r="AR59" s="36" t="s">
        <v>98</v>
      </c>
      <c r="AS59" s="35" t="s">
        <v>140</v>
      </c>
      <c r="AT59" s="37">
        <v>222955</v>
      </c>
      <c r="AU59" s="38">
        <f t="shared" si="96"/>
        <v>42361.45</v>
      </c>
      <c r="AV59" s="39">
        <f t="shared" si="97"/>
        <v>265316.45</v>
      </c>
      <c r="AW59" s="39">
        <f t="shared" si="110"/>
        <v>4775696.1000000006</v>
      </c>
      <c r="AX59" s="39">
        <f t="shared" si="111"/>
        <v>0</v>
      </c>
      <c r="AY59" s="39">
        <f t="shared" si="102"/>
        <v>4775696.1000000006</v>
      </c>
      <c r="AZ59" s="40">
        <v>3</v>
      </c>
      <c r="BA59" s="42"/>
      <c r="BB59" s="42" t="s">
        <v>142</v>
      </c>
      <c r="BC59" s="16"/>
      <c r="BD59" s="17"/>
      <c r="BE59" s="16"/>
      <c r="BF59" s="18"/>
      <c r="BG59" s="20">
        <f t="shared" si="21"/>
        <v>0</v>
      </c>
      <c r="BH59" s="20"/>
      <c r="BI59" s="20">
        <f t="shared" si="22"/>
        <v>0</v>
      </c>
      <c r="BJ59" s="20">
        <f t="shared" si="23"/>
        <v>0</v>
      </c>
      <c r="BK59" s="20">
        <f t="shared" si="24"/>
        <v>0</v>
      </c>
      <c r="BL59" s="21"/>
      <c r="BM59" s="23"/>
      <c r="BN59" s="23"/>
      <c r="BO59" s="35" t="s">
        <v>98</v>
      </c>
      <c r="BP59" s="36"/>
      <c r="BQ59" s="35"/>
      <c r="BR59" s="37"/>
      <c r="BS59" s="38">
        <f t="shared" si="25"/>
        <v>0</v>
      </c>
      <c r="BT59" s="39"/>
      <c r="BU59" s="39">
        <f t="shared" si="26"/>
        <v>0</v>
      </c>
      <c r="BV59" s="39">
        <f t="shared" si="27"/>
        <v>0</v>
      </c>
      <c r="BW59" s="39">
        <f t="shared" si="28"/>
        <v>0</v>
      </c>
      <c r="BX59" s="40"/>
      <c r="BY59" s="42"/>
      <c r="BZ59" s="42"/>
      <c r="CA59" s="16" t="s">
        <v>98</v>
      </c>
      <c r="CB59" s="17"/>
      <c r="CC59" s="16"/>
      <c r="CD59" s="18"/>
      <c r="CE59" s="19">
        <f t="shared" si="29"/>
        <v>0</v>
      </c>
      <c r="CF59" s="20"/>
      <c r="CG59" s="20">
        <f t="shared" si="30"/>
        <v>0</v>
      </c>
      <c r="CH59" s="20">
        <f t="shared" si="31"/>
        <v>0</v>
      </c>
      <c r="CI59" s="20">
        <f t="shared" si="32"/>
        <v>0</v>
      </c>
      <c r="CJ59" s="21"/>
      <c r="CK59" s="23"/>
      <c r="CL59" s="23"/>
      <c r="CM59" s="35"/>
      <c r="CN59" s="36"/>
      <c r="CO59" s="35"/>
      <c r="CP59" s="37"/>
      <c r="CQ59" s="38">
        <f t="shared" si="33"/>
        <v>0</v>
      </c>
      <c r="CR59" s="39"/>
      <c r="CS59" s="39">
        <f t="shared" si="34"/>
        <v>0</v>
      </c>
      <c r="CT59" s="39">
        <f t="shared" si="35"/>
        <v>0</v>
      </c>
      <c r="CU59" s="39">
        <f t="shared" si="36"/>
        <v>0</v>
      </c>
      <c r="CV59" s="40"/>
      <c r="CW59" s="42"/>
      <c r="CX59" s="42"/>
      <c r="CY59" s="16" t="s">
        <v>98</v>
      </c>
      <c r="CZ59" s="17" t="s">
        <v>166</v>
      </c>
      <c r="DA59" s="16" t="s">
        <v>170</v>
      </c>
      <c r="DB59" s="18">
        <v>195000</v>
      </c>
      <c r="DC59" s="19">
        <f t="shared" si="37"/>
        <v>37050</v>
      </c>
      <c r="DD59" s="20">
        <f t="shared" si="88"/>
        <v>232050</v>
      </c>
      <c r="DE59" s="20">
        <f t="shared" si="38"/>
        <v>4176900</v>
      </c>
      <c r="DF59" s="20">
        <f t="shared" si="39"/>
        <v>0</v>
      </c>
      <c r="DG59" s="20">
        <f t="shared" si="40"/>
        <v>4176900</v>
      </c>
      <c r="DH59" s="21">
        <v>5</v>
      </c>
      <c r="DI59" s="23">
        <v>3</v>
      </c>
      <c r="DJ59" s="23" t="s">
        <v>172</v>
      </c>
      <c r="DK59" s="35" t="s">
        <v>98</v>
      </c>
      <c r="DL59" s="36"/>
      <c r="DM59" s="35"/>
      <c r="DN59" s="37"/>
      <c r="DO59" s="38">
        <f t="shared" si="41"/>
        <v>0</v>
      </c>
      <c r="DP59" s="39"/>
      <c r="DQ59" s="39">
        <f t="shared" si="42"/>
        <v>0</v>
      </c>
      <c r="DR59" s="39">
        <f t="shared" si="43"/>
        <v>0</v>
      </c>
      <c r="DS59" s="39">
        <f t="shared" si="44"/>
        <v>0</v>
      </c>
      <c r="DT59" s="40"/>
      <c r="DU59" s="42"/>
      <c r="DV59" s="42"/>
      <c r="DW59" s="16" t="s">
        <v>98</v>
      </c>
      <c r="DX59" s="17"/>
      <c r="DY59" s="16"/>
      <c r="DZ59" s="18"/>
      <c r="EA59" s="19">
        <f t="shared" si="45"/>
        <v>0</v>
      </c>
      <c r="EB59" s="20"/>
      <c r="EC59" s="20">
        <f t="shared" si="46"/>
        <v>0</v>
      </c>
      <c r="ED59" s="20">
        <f t="shared" si="47"/>
        <v>0</v>
      </c>
      <c r="EE59" s="20">
        <f t="shared" si="48"/>
        <v>0</v>
      </c>
      <c r="EF59" s="21"/>
      <c r="EG59" s="23"/>
      <c r="EH59" s="23"/>
      <c r="EI59" s="35" t="s">
        <v>98</v>
      </c>
      <c r="EJ59" s="36"/>
      <c r="EK59" s="35"/>
      <c r="EL59" s="37"/>
      <c r="EM59" s="38">
        <f t="shared" si="49"/>
        <v>0</v>
      </c>
      <c r="EN59" s="39"/>
      <c r="EO59" s="39">
        <f t="shared" si="103"/>
        <v>0</v>
      </c>
      <c r="EP59" s="39">
        <f t="shared" si="104"/>
        <v>0</v>
      </c>
      <c r="EQ59" s="39">
        <f t="shared" si="50"/>
        <v>0</v>
      </c>
      <c r="ER59" s="40"/>
      <c r="ES59" s="42"/>
      <c r="ET59" s="42"/>
      <c r="EU59" s="16" t="s">
        <v>98</v>
      </c>
      <c r="EV59" s="17"/>
      <c r="EW59" s="16"/>
      <c r="EX59" s="18"/>
      <c r="EY59" s="19">
        <f t="shared" si="51"/>
        <v>0</v>
      </c>
      <c r="EZ59" s="20"/>
      <c r="FA59" s="20">
        <f t="shared" si="52"/>
        <v>0</v>
      </c>
      <c r="FB59" s="20">
        <f t="shared" si="53"/>
        <v>0</v>
      </c>
      <c r="FC59" s="20">
        <f t="shared" si="54"/>
        <v>0</v>
      </c>
      <c r="FD59" s="21"/>
      <c r="FE59" s="23"/>
      <c r="FF59" s="23"/>
      <c r="FG59" s="35" t="s">
        <v>98</v>
      </c>
      <c r="FH59" s="36"/>
      <c r="FI59" s="35"/>
      <c r="FJ59" s="37"/>
      <c r="FK59" s="38">
        <f t="shared" si="55"/>
        <v>0</v>
      </c>
      <c r="FL59" s="39"/>
      <c r="FM59" s="39">
        <f t="shared" si="105"/>
        <v>0</v>
      </c>
      <c r="FN59" s="39">
        <f t="shared" si="56"/>
        <v>0</v>
      </c>
      <c r="FO59" s="39">
        <f t="shared" si="57"/>
        <v>0</v>
      </c>
      <c r="FP59" s="40"/>
      <c r="FQ59" s="42"/>
      <c r="FR59" s="42"/>
      <c r="FS59" s="16" t="s">
        <v>98</v>
      </c>
      <c r="FT59" s="17"/>
      <c r="FU59" s="16"/>
      <c r="FV59" s="18"/>
      <c r="FW59" s="19">
        <f t="shared" si="58"/>
        <v>0</v>
      </c>
      <c r="FX59" s="20"/>
      <c r="FY59" s="20">
        <f t="shared" si="59"/>
        <v>0</v>
      </c>
      <c r="FZ59" s="20">
        <f t="shared" si="60"/>
        <v>0</v>
      </c>
      <c r="GA59" s="20">
        <f t="shared" si="61"/>
        <v>0</v>
      </c>
      <c r="GB59" s="21"/>
      <c r="GC59" s="23"/>
      <c r="GD59" s="23"/>
      <c r="GE59" s="35" t="s">
        <v>98</v>
      </c>
      <c r="GF59" s="36"/>
      <c r="GG59" s="35"/>
      <c r="GH59" s="37"/>
      <c r="GI59" s="38">
        <f t="shared" si="62"/>
        <v>0</v>
      </c>
      <c r="GJ59" s="39"/>
      <c r="GK59" s="39">
        <f t="shared" si="64"/>
        <v>0</v>
      </c>
      <c r="GL59" s="39">
        <f t="shared" si="65"/>
        <v>0</v>
      </c>
      <c r="GM59" s="39">
        <f t="shared" si="66"/>
        <v>0</v>
      </c>
      <c r="GN59" s="40"/>
      <c r="GO59" s="42"/>
      <c r="GP59" s="42"/>
      <c r="GQ59" s="16" t="s">
        <v>98</v>
      </c>
      <c r="GR59" s="17"/>
      <c r="GS59" s="16"/>
      <c r="GT59" s="18"/>
      <c r="GU59" s="19">
        <f t="shared" si="67"/>
        <v>0</v>
      </c>
      <c r="GV59" s="20"/>
      <c r="GW59" s="20">
        <f t="shared" si="68"/>
        <v>0</v>
      </c>
      <c r="GX59" s="20">
        <f t="shared" si="106"/>
        <v>0</v>
      </c>
      <c r="GY59" s="20">
        <f t="shared" si="107"/>
        <v>0</v>
      </c>
      <c r="GZ59" s="21"/>
      <c r="HA59" s="23"/>
      <c r="HB59" s="23"/>
      <c r="HC59" s="35" t="s">
        <v>98</v>
      </c>
      <c r="HD59" s="36" t="s">
        <v>212</v>
      </c>
      <c r="HE59" s="35" t="s">
        <v>213</v>
      </c>
      <c r="HF59" s="37">
        <v>206000</v>
      </c>
      <c r="HG59" s="38">
        <f t="shared" si="69"/>
        <v>39140</v>
      </c>
      <c r="HH59" s="39">
        <f t="shared" si="89"/>
        <v>245140</v>
      </c>
      <c r="HI59" s="39">
        <f t="shared" si="70"/>
        <v>4412520</v>
      </c>
      <c r="HJ59" s="39">
        <f t="shared" si="71"/>
        <v>0</v>
      </c>
      <c r="HK59" s="39">
        <f t="shared" si="72"/>
        <v>4412520</v>
      </c>
      <c r="HL59" s="40">
        <v>3</v>
      </c>
      <c r="HM59" s="42"/>
      <c r="HN59" s="42" t="s">
        <v>219</v>
      </c>
      <c r="HO59" s="26">
        <f t="shared" si="83"/>
        <v>205037</v>
      </c>
      <c r="HP59" s="26" t="str">
        <f t="shared" si="84"/>
        <v>2. BIOPLAST S.A</v>
      </c>
      <c r="HQ59" s="86">
        <f t="shared" si="75"/>
        <v>3690666</v>
      </c>
    </row>
    <row r="60" spans="1:225" ht="77.25" x14ac:dyDescent="0.25">
      <c r="A60" s="27">
        <v>58</v>
      </c>
      <c r="B60" s="27">
        <v>42131708</v>
      </c>
      <c r="C60" s="28">
        <v>191001010055</v>
      </c>
      <c r="D60" s="29" t="s">
        <v>73</v>
      </c>
      <c r="E60" s="31">
        <v>27</v>
      </c>
      <c r="F60" s="31">
        <v>9</v>
      </c>
      <c r="G60" s="59" t="s">
        <v>98</v>
      </c>
      <c r="H60" s="17" t="s">
        <v>98</v>
      </c>
      <c r="I60" s="16" t="s">
        <v>102</v>
      </c>
      <c r="J60" s="18">
        <v>66500</v>
      </c>
      <c r="K60" s="19">
        <f t="shared" si="10"/>
        <v>12635</v>
      </c>
      <c r="L60" s="20">
        <f t="shared" si="77"/>
        <v>79135</v>
      </c>
      <c r="M60" s="20">
        <f t="shared" si="11"/>
        <v>2136645</v>
      </c>
      <c r="N60" s="20">
        <f t="shared" si="12"/>
        <v>712215</v>
      </c>
      <c r="O60" s="20">
        <f t="shared" si="13"/>
        <v>2848860</v>
      </c>
      <c r="P60" s="21"/>
      <c r="Q60" s="23"/>
      <c r="R60" s="23" t="s">
        <v>105</v>
      </c>
      <c r="S60" s="44" t="s">
        <v>98</v>
      </c>
      <c r="T60" s="36" t="s">
        <v>98</v>
      </c>
      <c r="U60" s="35" t="s">
        <v>104</v>
      </c>
      <c r="V60" s="37">
        <v>53200</v>
      </c>
      <c r="W60" s="39">
        <f t="shared" si="14"/>
        <v>10108</v>
      </c>
      <c r="X60" s="39">
        <f t="shared" si="78"/>
        <v>63308</v>
      </c>
      <c r="Y60" s="39">
        <f t="shared" si="15"/>
        <v>1709316</v>
      </c>
      <c r="Z60" s="39">
        <f t="shared" si="16"/>
        <v>569772</v>
      </c>
      <c r="AA60" s="39">
        <f t="shared" si="17"/>
        <v>2279088</v>
      </c>
      <c r="AB60" s="56">
        <v>3</v>
      </c>
      <c r="AC60" s="42"/>
      <c r="AD60" s="42" t="s">
        <v>113</v>
      </c>
      <c r="AE60" s="16" t="s">
        <v>98</v>
      </c>
      <c r="AF60" s="17"/>
      <c r="AG60" s="16"/>
      <c r="AH60" s="18"/>
      <c r="AI60" s="19">
        <f t="shared" si="18"/>
        <v>0</v>
      </c>
      <c r="AJ60" s="20"/>
      <c r="AK60" s="20">
        <f t="shared" si="98"/>
        <v>0</v>
      </c>
      <c r="AL60" s="20">
        <f t="shared" si="99"/>
        <v>0</v>
      </c>
      <c r="AM60" s="20">
        <f t="shared" si="19"/>
        <v>0</v>
      </c>
      <c r="AN60" s="21"/>
      <c r="AO60" s="23"/>
      <c r="AP60" s="23"/>
      <c r="AQ60" s="35" t="s">
        <v>98</v>
      </c>
      <c r="AR60" s="36" t="s">
        <v>98</v>
      </c>
      <c r="AS60" s="35" t="s">
        <v>140</v>
      </c>
      <c r="AT60" s="37">
        <v>99110</v>
      </c>
      <c r="AU60" s="38">
        <f t="shared" si="96"/>
        <v>18830.900000000001</v>
      </c>
      <c r="AV60" s="39">
        <f t="shared" si="97"/>
        <v>117940.9</v>
      </c>
      <c r="AW60" s="39">
        <f t="shared" si="110"/>
        <v>3184404.3</v>
      </c>
      <c r="AX60" s="39">
        <f t="shared" si="111"/>
        <v>1061468.0999999999</v>
      </c>
      <c r="AY60" s="39">
        <f t="shared" si="102"/>
        <v>4245872.3999999994</v>
      </c>
      <c r="AZ60" s="40">
        <v>3</v>
      </c>
      <c r="BA60" s="42"/>
      <c r="BB60" s="42" t="s">
        <v>142</v>
      </c>
      <c r="BC60" s="16"/>
      <c r="BD60" s="17"/>
      <c r="BE60" s="16"/>
      <c r="BF60" s="18"/>
      <c r="BG60" s="20">
        <f t="shared" si="21"/>
        <v>0</v>
      </c>
      <c r="BH60" s="20"/>
      <c r="BI60" s="20">
        <f t="shared" si="22"/>
        <v>0</v>
      </c>
      <c r="BJ60" s="20">
        <f t="shared" si="23"/>
        <v>0</v>
      </c>
      <c r="BK60" s="20">
        <f t="shared" si="24"/>
        <v>0</v>
      </c>
      <c r="BL60" s="21"/>
      <c r="BM60" s="23"/>
      <c r="BN60" s="23"/>
      <c r="BO60" s="35" t="s">
        <v>98</v>
      </c>
      <c r="BP60" s="36"/>
      <c r="BQ60" s="35"/>
      <c r="BR60" s="37"/>
      <c r="BS60" s="38">
        <f t="shared" si="25"/>
        <v>0</v>
      </c>
      <c r="BT60" s="39"/>
      <c r="BU60" s="39">
        <f t="shared" si="26"/>
        <v>0</v>
      </c>
      <c r="BV60" s="39">
        <f t="shared" si="27"/>
        <v>0</v>
      </c>
      <c r="BW60" s="39">
        <f t="shared" si="28"/>
        <v>0</v>
      </c>
      <c r="BX60" s="40"/>
      <c r="BY60" s="42"/>
      <c r="BZ60" s="42"/>
      <c r="CA60" s="16" t="s">
        <v>98</v>
      </c>
      <c r="CB60" s="17"/>
      <c r="CC60" s="16"/>
      <c r="CD60" s="18"/>
      <c r="CE60" s="19">
        <f t="shared" si="29"/>
        <v>0</v>
      </c>
      <c r="CF60" s="20"/>
      <c r="CG60" s="20">
        <f t="shared" si="30"/>
        <v>0</v>
      </c>
      <c r="CH60" s="20">
        <f t="shared" si="31"/>
        <v>0</v>
      </c>
      <c r="CI60" s="20">
        <f t="shared" si="32"/>
        <v>0</v>
      </c>
      <c r="CJ60" s="21"/>
      <c r="CK60" s="23"/>
      <c r="CL60" s="23"/>
      <c r="CM60" s="35"/>
      <c r="CN60" s="36"/>
      <c r="CO60" s="35"/>
      <c r="CP60" s="37"/>
      <c r="CQ60" s="38">
        <f t="shared" si="33"/>
        <v>0</v>
      </c>
      <c r="CR60" s="39"/>
      <c r="CS60" s="39">
        <f t="shared" si="34"/>
        <v>0</v>
      </c>
      <c r="CT60" s="39">
        <f t="shared" si="35"/>
        <v>0</v>
      </c>
      <c r="CU60" s="39">
        <f t="shared" si="36"/>
        <v>0</v>
      </c>
      <c r="CV60" s="40"/>
      <c r="CW60" s="42"/>
      <c r="CX60" s="42"/>
      <c r="CY60" s="16" t="s">
        <v>98</v>
      </c>
      <c r="CZ60" s="17" t="s">
        <v>167</v>
      </c>
      <c r="DA60" s="16" t="s">
        <v>170</v>
      </c>
      <c r="DB60" s="18">
        <v>59280</v>
      </c>
      <c r="DC60" s="19">
        <f t="shared" si="37"/>
        <v>11263.2</v>
      </c>
      <c r="DD60" s="20">
        <f t="shared" si="88"/>
        <v>70543.199999999997</v>
      </c>
      <c r="DE60" s="20">
        <f t="shared" si="38"/>
        <v>1904666.4</v>
      </c>
      <c r="DF60" s="20">
        <f t="shared" si="39"/>
        <v>634888.79999999993</v>
      </c>
      <c r="DG60" s="20">
        <f t="shared" si="40"/>
        <v>2539555.1999999997</v>
      </c>
      <c r="DH60" s="21">
        <v>5</v>
      </c>
      <c r="DI60" s="23">
        <v>3</v>
      </c>
      <c r="DJ60" s="23" t="s">
        <v>172</v>
      </c>
      <c r="DK60" s="35" t="s">
        <v>98</v>
      </c>
      <c r="DL60" s="36"/>
      <c r="DM60" s="35"/>
      <c r="DN60" s="37"/>
      <c r="DO60" s="38">
        <f t="shared" si="41"/>
        <v>0</v>
      </c>
      <c r="DP60" s="39"/>
      <c r="DQ60" s="39">
        <f t="shared" si="42"/>
        <v>0</v>
      </c>
      <c r="DR60" s="39">
        <f t="shared" si="43"/>
        <v>0</v>
      </c>
      <c r="DS60" s="39">
        <f t="shared" si="44"/>
        <v>0</v>
      </c>
      <c r="DT60" s="40"/>
      <c r="DU60" s="42"/>
      <c r="DV60" s="42"/>
      <c r="DW60" s="16" t="s">
        <v>98</v>
      </c>
      <c r="DX60" s="17"/>
      <c r="DY60" s="16"/>
      <c r="DZ60" s="18"/>
      <c r="EA60" s="19">
        <f t="shared" si="45"/>
        <v>0</v>
      </c>
      <c r="EB60" s="20"/>
      <c r="EC60" s="20">
        <f t="shared" si="46"/>
        <v>0</v>
      </c>
      <c r="ED60" s="20">
        <f t="shared" si="47"/>
        <v>0</v>
      </c>
      <c r="EE60" s="20">
        <f t="shared" si="48"/>
        <v>0</v>
      </c>
      <c r="EF60" s="21"/>
      <c r="EG60" s="23"/>
      <c r="EH60" s="23"/>
      <c r="EI60" s="35" t="s">
        <v>98</v>
      </c>
      <c r="EJ60" s="36"/>
      <c r="EK60" s="35"/>
      <c r="EL60" s="37"/>
      <c r="EM60" s="38">
        <f t="shared" si="49"/>
        <v>0</v>
      </c>
      <c r="EN60" s="39"/>
      <c r="EO60" s="39">
        <f t="shared" si="103"/>
        <v>0</v>
      </c>
      <c r="EP60" s="39">
        <f t="shared" si="104"/>
        <v>0</v>
      </c>
      <c r="EQ60" s="39">
        <f t="shared" si="50"/>
        <v>0</v>
      </c>
      <c r="ER60" s="40"/>
      <c r="ES60" s="42"/>
      <c r="ET60" s="42"/>
      <c r="EU60" s="16" t="s">
        <v>98</v>
      </c>
      <c r="EV60" s="17"/>
      <c r="EW60" s="16"/>
      <c r="EX60" s="18"/>
      <c r="EY60" s="19">
        <f t="shared" si="51"/>
        <v>0</v>
      </c>
      <c r="EZ60" s="20"/>
      <c r="FA60" s="20">
        <f t="shared" si="52"/>
        <v>0</v>
      </c>
      <c r="FB60" s="20">
        <f t="shared" si="53"/>
        <v>0</v>
      </c>
      <c r="FC60" s="20">
        <f t="shared" si="54"/>
        <v>0</v>
      </c>
      <c r="FD60" s="21"/>
      <c r="FE60" s="23"/>
      <c r="FF60" s="23"/>
      <c r="FG60" s="35" t="s">
        <v>98</v>
      </c>
      <c r="FH60" s="36"/>
      <c r="FI60" s="35"/>
      <c r="FJ60" s="37"/>
      <c r="FK60" s="38">
        <f t="shared" si="55"/>
        <v>0</v>
      </c>
      <c r="FL60" s="39"/>
      <c r="FM60" s="39">
        <f t="shared" si="105"/>
        <v>0</v>
      </c>
      <c r="FN60" s="39">
        <f t="shared" si="56"/>
        <v>0</v>
      </c>
      <c r="FO60" s="39">
        <f t="shared" si="57"/>
        <v>0</v>
      </c>
      <c r="FP60" s="40"/>
      <c r="FQ60" s="42"/>
      <c r="FR60" s="42"/>
      <c r="FS60" s="16" t="s">
        <v>98</v>
      </c>
      <c r="FT60" s="17"/>
      <c r="FU60" s="16"/>
      <c r="FV60" s="18"/>
      <c r="FW60" s="19">
        <f t="shared" si="58"/>
        <v>0</v>
      </c>
      <c r="FX60" s="20"/>
      <c r="FY60" s="20">
        <f t="shared" si="59"/>
        <v>0</v>
      </c>
      <c r="FZ60" s="20">
        <f t="shared" si="60"/>
        <v>0</v>
      </c>
      <c r="GA60" s="20">
        <f t="shared" si="61"/>
        <v>0</v>
      </c>
      <c r="GB60" s="21"/>
      <c r="GC60" s="23"/>
      <c r="GD60" s="23"/>
      <c r="GE60" s="35" t="s">
        <v>98</v>
      </c>
      <c r="GF60" s="36"/>
      <c r="GG60" s="35"/>
      <c r="GH60" s="37"/>
      <c r="GI60" s="38">
        <f t="shared" si="62"/>
        <v>0</v>
      </c>
      <c r="GJ60" s="39"/>
      <c r="GK60" s="39">
        <f t="shared" si="64"/>
        <v>0</v>
      </c>
      <c r="GL60" s="39">
        <f t="shared" si="65"/>
        <v>0</v>
      </c>
      <c r="GM60" s="39">
        <f t="shared" si="66"/>
        <v>0</v>
      </c>
      <c r="GN60" s="40"/>
      <c r="GO60" s="42"/>
      <c r="GP60" s="42"/>
      <c r="GQ60" s="16" t="s">
        <v>98</v>
      </c>
      <c r="GR60" s="17"/>
      <c r="GS60" s="16"/>
      <c r="GT60" s="18"/>
      <c r="GU60" s="19">
        <f t="shared" si="67"/>
        <v>0</v>
      </c>
      <c r="GV60" s="20"/>
      <c r="GW60" s="20">
        <f t="shared" si="68"/>
        <v>0</v>
      </c>
      <c r="GX60" s="20">
        <f t="shared" si="106"/>
        <v>0</v>
      </c>
      <c r="GY60" s="20">
        <f t="shared" si="107"/>
        <v>0</v>
      </c>
      <c r="GZ60" s="21"/>
      <c r="HA60" s="23"/>
      <c r="HB60" s="23"/>
      <c r="HC60" s="35" t="s">
        <v>98</v>
      </c>
      <c r="HD60" s="36" t="s">
        <v>212</v>
      </c>
      <c r="HE60" s="35" t="s">
        <v>213</v>
      </c>
      <c r="HF60" s="37">
        <v>60000</v>
      </c>
      <c r="HG60" s="38">
        <f t="shared" si="69"/>
        <v>11400</v>
      </c>
      <c r="HH60" s="39">
        <f t="shared" si="89"/>
        <v>71400</v>
      </c>
      <c r="HI60" s="39">
        <f t="shared" si="70"/>
        <v>1927800</v>
      </c>
      <c r="HJ60" s="39">
        <f t="shared" si="71"/>
        <v>642600</v>
      </c>
      <c r="HK60" s="39">
        <f t="shared" si="72"/>
        <v>2570400</v>
      </c>
      <c r="HL60" s="40">
        <v>3</v>
      </c>
      <c r="HM60" s="42"/>
      <c r="HN60" s="42" t="s">
        <v>219</v>
      </c>
      <c r="HO60" s="26">
        <f t="shared" si="83"/>
        <v>63308</v>
      </c>
      <c r="HP60" s="26" t="str">
        <f t="shared" si="84"/>
        <v>2. BIOPLAST S.A</v>
      </c>
      <c r="HQ60" s="86">
        <f t="shared" si="75"/>
        <v>2279088</v>
      </c>
    </row>
    <row r="61" spans="1:225" ht="42" customHeight="1" x14ac:dyDescent="0.25">
      <c r="A61" s="27">
        <v>59</v>
      </c>
      <c r="B61" s="27">
        <v>42131708</v>
      </c>
      <c r="C61" s="28">
        <v>1910010200430</v>
      </c>
      <c r="D61" s="29" t="s">
        <v>74</v>
      </c>
      <c r="E61" s="31">
        <v>1350</v>
      </c>
      <c r="F61" s="31">
        <v>0</v>
      </c>
      <c r="G61" s="59" t="s">
        <v>4</v>
      </c>
      <c r="H61" s="17"/>
      <c r="I61" s="16"/>
      <c r="J61" s="18"/>
      <c r="K61" s="19">
        <f t="shared" si="10"/>
        <v>0</v>
      </c>
      <c r="L61" s="20"/>
      <c r="M61" s="20">
        <f t="shared" si="11"/>
        <v>0</v>
      </c>
      <c r="N61" s="20">
        <f t="shared" si="12"/>
        <v>0</v>
      </c>
      <c r="O61" s="20">
        <f t="shared" si="13"/>
        <v>0</v>
      </c>
      <c r="P61" s="21"/>
      <c r="Q61" s="23"/>
      <c r="R61" s="23"/>
      <c r="S61" s="44" t="s">
        <v>4</v>
      </c>
      <c r="T61" s="36"/>
      <c r="U61" s="35"/>
      <c r="V61" s="37"/>
      <c r="W61" s="39">
        <f t="shared" si="14"/>
        <v>0</v>
      </c>
      <c r="X61" s="39"/>
      <c r="Y61" s="39">
        <f t="shared" si="15"/>
        <v>0</v>
      </c>
      <c r="Z61" s="39">
        <f t="shared" si="16"/>
        <v>0</v>
      </c>
      <c r="AA61" s="39">
        <f t="shared" si="17"/>
        <v>0</v>
      </c>
      <c r="AB61" s="56"/>
      <c r="AC61" s="42"/>
      <c r="AD61" s="42"/>
      <c r="AE61" s="16" t="s">
        <v>4</v>
      </c>
      <c r="AF61" s="17" t="s">
        <v>123</v>
      </c>
      <c r="AG61" s="16" t="s">
        <v>124</v>
      </c>
      <c r="AH61" s="18">
        <v>700</v>
      </c>
      <c r="AI61" s="19">
        <f t="shared" si="18"/>
        <v>133</v>
      </c>
      <c r="AJ61" s="20">
        <f t="shared" si="85"/>
        <v>833</v>
      </c>
      <c r="AK61" s="20">
        <f t="shared" si="98"/>
        <v>1124550</v>
      </c>
      <c r="AL61" s="20">
        <f t="shared" si="99"/>
        <v>0</v>
      </c>
      <c r="AM61" s="20">
        <f t="shared" si="19"/>
        <v>1124550</v>
      </c>
      <c r="AN61" s="21"/>
      <c r="AO61" s="23"/>
      <c r="AP61" s="23" t="s">
        <v>128</v>
      </c>
      <c r="AQ61" s="35" t="s">
        <v>4</v>
      </c>
      <c r="AR61" s="36"/>
      <c r="AS61" s="35"/>
      <c r="AT61" s="37"/>
      <c r="AU61" s="38">
        <f t="shared" si="96"/>
        <v>0</v>
      </c>
      <c r="AV61" s="39"/>
      <c r="AW61" s="39">
        <f t="shared" si="110"/>
        <v>0</v>
      </c>
      <c r="AX61" s="39">
        <f t="shared" si="111"/>
        <v>0</v>
      </c>
      <c r="AY61" s="39">
        <f t="shared" si="102"/>
        <v>0</v>
      </c>
      <c r="AZ61" s="40"/>
      <c r="BA61" s="42"/>
      <c r="BB61" s="42"/>
      <c r="BC61" s="16"/>
      <c r="BD61" s="17"/>
      <c r="BE61" s="16"/>
      <c r="BF61" s="18"/>
      <c r="BG61" s="20">
        <f t="shared" si="21"/>
        <v>0</v>
      </c>
      <c r="BH61" s="20"/>
      <c r="BI61" s="20">
        <f t="shared" si="22"/>
        <v>0</v>
      </c>
      <c r="BJ61" s="20">
        <f t="shared" si="23"/>
        <v>0</v>
      </c>
      <c r="BK61" s="20">
        <f t="shared" si="24"/>
        <v>0</v>
      </c>
      <c r="BL61" s="21"/>
      <c r="BM61" s="23"/>
      <c r="BN61" s="23"/>
      <c r="BO61" s="35" t="s">
        <v>4</v>
      </c>
      <c r="BP61" s="36"/>
      <c r="BQ61" s="35"/>
      <c r="BR61" s="37"/>
      <c r="BS61" s="38">
        <f t="shared" si="25"/>
        <v>0</v>
      </c>
      <c r="BT61" s="39"/>
      <c r="BU61" s="39">
        <f t="shared" si="26"/>
        <v>0</v>
      </c>
      <c r="BV61" s="39">
        <f t="shared" si="27"/>
        <v>0</v>
      </c>
      <c r="BW61" s="39">
        <f t="shared" si="28"/>
        <v>0</v>
      </c>
      <c r="BX61" s="40"/>
      <c r="BY61" s="42"/>
      <c r="BZ61" s="42"/>
      <c r="CA61" s="16" t="s">
        <v>4</v>
      </c>
      <c r="CB61" s="17"/>
      <c r="CC61" s="16"/>
      <c r="CD61" s="18"/>
      <c r="CE61" s="19">
        <f t="shared" si="29"/>
        <v>0</v>
      </c>
      <c r="CF61" s="20"/>
      <c r="CG61" s="20">
        <f t="shared" si="30"/>
        <v>0</v>
      </c>
      <c r="CH61" s="20">
        <f t="shared" si="31"/>
        <v>0</v>
      </c>
      <c r="CI61" s="20">
        <f t="shared" si="32"/>
        <v>0</v>
      </c>
      <c r="CJ61" s="21"/>
      <c r="CK61" s="23"/>
      <c r="CL61" s="23"/>
      <c r="CM61" s="35"/>
      <c r="CN61" s="36"/>
      <c r="CO61" s="35"/>
      <c r="CP61" s="37"/>
      <c r="CQ61" s="38">
        <f t="shared" si="33"/>
        <v>0</v>
      </c>
      <c r="CR61" s="39"/>
      <c r="CS61" s="39">
        <f t="shared" si="34"/>
        <v>0</v>
      </c>
      <c r="CT61" s="39">
        <f t="shared" si="35"/>
        <v>0</v>
      </c>
      <c r="CU61" s="39">
        <f t="shared" si="36"/>
        <v>0</v>
      </c>
      <c r="CV61" s="40"/>
      <c r="CW61" s="42"/>
      <c r="CX61" s="42"/>
      <c r="CY61" s="16" t="s">
        <v>4</v>
      </c>
      <c r="CZ61" s="17"/>
      <c r="DA61" s="16"/>
      <c r="DB61" s="18"/>
      <c r="DC61" s="19">
        <f t="shared" si="37"/>
        <v>0</v>
      </c>
      <c r="DD61" s="20"/>
      <c r="DE61" s="20">
        <f t="shared" si="38"/>
        <v>0</v>
      </c>
      <c r="DF61" s="20">
        <f t="shared" si="39"/>
        <v>0</v>
      </c>
      <c r="DG61" s="20">
        <f t="shared" si="40"/>
        <v>0</v>
      </c>
      <c r="DH61" s="21"/>
      <c r="DI61" s="23"/>
      <c r="DJ61" s="23"/>
      <c r="DK61" s="35" t="s">
        <v>4</v>
      </c>
      <c r="DL61" s="36"/>
      <c r="DM61" s="35"/>
      <c r="DN61" s="37"/>
      <c r="DO61" s="38">
        <f t="shared" si="41"/>
        <v>0</v>
      </c>
      <c r="DP61" s="39"/>
      <c r="DQ61" s="39">
        <f t="shared" si="42"/>
        <v>0</v>
      </c>
      <c r="DR61" s="39">
        <f t="shared" si="43"/>
        <v>0</v>
      </c>
      <c r="DS61" s="39">
        <f t="shared" si="44"/>
        <v>0</v>
      </c>
      <c r="DT61" s="40"/>
      <c r="DU61" s="42"/>
      <c r="DV61" s="42"/>
      <c r="DW61" s="16" t="s">
        <v>4</v>
      </c>
      <c r="DX61" s="17"/>
      <c r="DY61" s="16"/>
      <c r="DZ61" s="18"/>
      <c r="EA61" s="19">
        <f t="shared" si="45"/>
        <v>0</v>
      </c>
      <c r="EB61" s="20"/>
      <c r="EC61" s="20">
        <f t="shared" si="46"/>
        <v>0</v>
      </c>
      <c r="ED61" s="20">
        <f t="shared" si="47"/>
        <v>0</v>
      </c>
      <c r="EE61" s="20">
        <f t="shared" si="48"/>
        <v>0</v>
      </c>
      <c r="EF61" s="21"/>
      <c r="EG61" s="23"/>
      <c r="EH61" s="23"/>
      <c r="EI61" s="35" t="s">
        <v>4</v>
      </c>
      <c r="EJ61" s="36"/>
      <c r="EK61" s="35"/>
      <c r="EL61" s="37"/>
      <c r="EM61" s="38">
        <f t="shared" si="49"/>
        <v>0</v>
      </c>
      <c r="EN61" s="39"/>
      <c r="EO61" s="39">
        <f t="shared" si="103"/>
        <v>0</v>
      </c>
      <c r="EP61" s="39">
        <f t="shared" si="104"/>
        <v>0</v>
      </c>
      <c r="EQ61" s="39">
        <f t="shared" si="50"/>
        <v>0</v>
      </c>
      <c r="ER61" s="40"/>
      <c r="ES61" s="42"/>
      <c r="ET61" s="42"/>
      <c r="EU61" s="16" t="s">
        <v>4</v>
      </c>
      <c r="EV61" s="17"/>
      <c r="EW61" s="16"/>
      <c r="EX61" s="18"/>
      <c r="EY61" s="19">
        <f t="shared" si="51"/>
        <v>0</v>
      </c>
      <c r="EZ61" s="20"/>
      <c r="FA61" s="20">
        <f t="shared" si="52"/>
        <v>0</v>
      </c>
      <c r="FB61" s="20">
        <f t="shared" si="53"/>
        <v>0</v>
      </c>
      <c r="FC61" s="20">
        <f t="shared" si="54"/>
        <v>0</v>
      </c>
      <c r="FD61" s="21"/>
      <c r="FE61" s="23"/>
      <c r="FF61" s="23"/>
      <c r="FG61" s="35" t="s">
        <v>4</v>
      </c>
      <c r="FH61" s="36"/>
      <c r="FI61" s="35"/>
      <c r="FJ61" s="37"/>
      <c r="FK61" s="38">
        <f t="shared" si="55"/>
        <v>0</v>
      </c>
      <c r="FL61" s="39"/>
      <c r="FM61" s="39">
        <f t="shared" si="105"/>
        <v>0</v>
      </c>
      <c r="FN61" s="39">
        <f t="shared" si="56"/>
        <v>0</v>
      </c>
      <c r="FO61" s="39">
        <f t="shared" si="57"/>
        <v>0</v>
      </c>
      <c r="FP61" s="40"/>
      <c r="FQ61" s="42"/>
      <c r="FR61" s="42"/>
      <c r="FS61" s="16" t="s">
        <v>4</v>
      </c>
      <c r="FT61" s="17"/>
      <c r="FU61" s="16"/>
      <c r="FV61" s="18"/>
      <c r="FW61" s="19">
        <f t="shared" si="58"/>
        <v>0</v>
      </c>
      <c r="FX61" s="20"/>
      <c r="FY61" s="20">
        <f t="shared" si="59"/>
        <v>0</v>
      </c>
      <c r="FZ61" s="20">
        <f t="shared" si="60"/>
        <v>0</v>
      </c>
      <c r="GA61" s="20">
        <f t="shared" si="61"/>
        <v>0</v>
      </c>
      <c r="GB61" s="21"/>
      <c r="GC61" s="23"/>
      <c r="GD61" s="23"/>
      <c r="GE61" s="35" t="s">
        <v>4</v>
      </c>
      <c r="GF61" s="36"/>
      <c r="GG61" s="35"/>
      <c r="GH61" s="37"/>
      <c r="GI61" s="38">
        <f t="shared" si="62"/>
        <v>0</v>
      </c>
      <c r="GJ61" s="39"/>
      <c r="GK61" s="39">
        <f t="shared" si="64"/>
        <v>0</v>
      </c>
      <c r="GL61" s="39">
        <f t="shared" si="65"/>
        <v>0</v>
      </c>
      <c r="GM61" s="39">
        <f t="shared" si="66"/>
        <v>0</v>
      </c>
      <c r="GN61" s="40"/>
      <c r="GO61" s="42"/>
      <c r="GP61" s="42"/>
      <c r="GQ61" s="16" t="s">
        <v>4</v>
      </c>
      <c r="GR61" s="17"/>
      <c r="GS61" s="16"/>
      <c r="GT61" s="18"/>
      <c r="GU61" s="19">
        <f t="shared" si="67"/>
        <v>0</v>
      </c>
      <c r="GV61" s="20"/>
      <c r="GW61" s="20">
        <f t="shared" si="68"/>
        <v>0</v>
      </c>
      <c r="GX61" s="20">
        <f t="shared" si="106"/>
        <v>0</v>
      </c>
      <c r="GY61" s="20">
        <f t="shared" si="107"/>
        <v>0</v>
      </c>
      <c r="GZ61" s="21"/>
      <c r="HA61" s="23"/>
      <c r="HB61" s="23"/>
      <c r="HC61" s="35" t="s">
        <v>4</v>
      </c>
      <c r="HD61" s="36"/>
      <c r="HE61" s="35"/>
      <c r="HF61" s="37"/>
      <c r="HG61" s="38">
        <f t="shared" si="69"/>
        <v>0</v>
      </c>
      <c r="HH61" s="39"/>
      <c r="HI61" s="39">
        <f t="shared" si="70"/>
        <v>0</v>
      </c>
      <c r="HJ61" s="39">
        <f t="shared" si="71"/>
        <v>0</v>
      </c>
      <c r="HK61" s="39">
        <f t="shared" si="72"/>
        <v>0</v>
      </c>
      <c r="HL61" s="40"/>
      <c r="HM61" s="42"/>
      <c r="HN61" s="42"/>
      <c r="HO61" s="26">
        <f t="shared" si="83"/>
        <v>833</v>
      </c>
      <c r="HP61" s="26" t="str">
        <f t="shared" si="84"/>
        <v>3. MERPRONI SAS</v>
      </c>
      <c r="HQ61" s="86">
        <f t="shared" si="75"/>
        <v>1124550</v>
      </c>
    </row>
    <row r="62" spans="1:225" x14ac:dyDescent="0.25">
      <c r="A62" s="27">
        <v>60</v>
      </c>
      <c r="B62" s="27">
        <v>42131708</v>
      </c>
      <c r="C62" s="28">
        <v>1910010201828</v>
      </c>
      <c r="D62" s="29" t="s">
        <v>75</v>
      </c>
      <c r="E62" s="31">
        <v>450</v>
      </c>
      <c r="F62" s="31">
        <v>0</v>
      </c>
      <c r="G62" s="59" t="s">
        <v>4</v>
      </c>
      <c r="H62" s="17"/>
      <c r="I62" s="16"/>
      <c r="J62" s="18"/>
      <c r="K62" s="19">
        <f t="shared" si="10"/>
        <v>0</v>
      </c>
      <c r="L62" s="20"/>
      <c r="M62" s="20">
        <f t="shared" si="11"/>
        <v>0</v>
      </c>
      <c r="N62" s="20">
        <f t="shared" si="12"/>
        <v>0</v>
      </c>
      <c r="O62" s="20">
        <f t="shared" si="13"/>
        <v>0</v>
      </c>
      <c r="P62" s="21"/>
      <c r="Q62" s="23"/>
      <c r="R62" s="23"/>
      <c r="S62" s="44" t="s">
        <v>4</v>
      </c>
      <c r="T62" s="36" t="s">
        <v>107</v>
      </c>
      <c r="U62" s="35" t="s">
        <v>104</v>
      </c>
      <c r="V62" s="37">
        <v>315</v>
      </c>
      <c r="W62" s="39">
        <f t="shared" si="14"/>
        <v>59.85</v>
      </c>
      <c r="X62" s="39">
        <f t="shared" si="78"/>
        <v>374.85</v>
      </c>
      <c r="Y62" s="39">
        <f t="shared" si="15"/>
        <v>168682.5</v>
      </c>
      <c r="Z62" s="39">
        <f t="shared" si="16"/>
        <v>0</v>
      </c>
      <c r="AA62" s="39">
        <f t="shared" si="17"/>
        <v>168682.5</v>
      </c>
      <c r="AB62" s="56">
        <v>3</v>
      </c>
      <c r="AC62" s="42"/>
      <c r="AD62" s="42" t="s">
        <v>113</v>
      </c>
      <c r="AE62" s="16" t="s">
        <v>4</v>
      </c>
      <c r="AF62" s="17"/>
      <c r="AG62" s="16"/>
      <c r="AH62" s="18"/>
      <c r="AI62" s="19">
        <f t="shared" si="18"/>
        <v>0</v>
      </c>
      <c r="AJ62" s="20"/>
      <c r="AK62" s="20">
        <f t="shared" si="98"/>
        <v>0</v>
      </c>
      <c r="AL62" s="20">
        <f t="shared" si="99"/>
        <v>0</v>
      </c>
      <c r="AM62" s="20">
        <f t="shared" si="19"/>
        <v>0</v>
      </c>
      <c r="AN62" s="21"/>
      <c r="AO62" s="23"/>
      <c r="AP62" s="23"/>
      <c r="AQ62" s="35" t="s">
        <v>4</v>
      </c>
      <c r="AR62" s="36" t="s">
        <v>141</v>
      </c>
      <c r="AS62" s="35" t="s">
        <v>132</v>
      </c>
      <c r="AT62" s="37">
        <v>165376</v>
      </c>
      <c r="AU62" s="38">
        <f t="shared" si="96"/>
        <v>31421.439999999999</v>
      </c>
      <c r="AV62" s="39">
        <f t="shared" si="97"/>
        <v>196797.44</v>
      </c>
      <c r="AW62" s="39">
        <f t="shared" si="110"/>
        <v>88558848</v>
      </c>
      <c r="AX62" s="39">
        <f t="shared" si="111"/>
        <v>0</v>
      </c>
      <c r="AY62" s="39">
        <f t="shared" si="102"/>
        <v>88558848</v>
      </c>
      <c r="AZ62" s="40">
        <v>3</v>
      </c>
      <c r="BA62" s="42"/>
      <c r="BB62" s="42" t="s">
        <v>142</v>
      </c>
      <c r="BC62" s="16"/>
      <c r="BD62" s="17"/>
      <c r="BE62" s="16"/>
      <c r="BF62" s="18"/>
      <c r="BG62" s="20">
        <f t="shared" si="21"/>
        <v>0</v>
      </c>
      <c r="BH62" s="20"/>
      <c r="BI62" s="20">
        <f t="shared" si="22"/>
        <v>0</v>
      </c>
      <c r="BJ62" s="20">
        <f t="shared" si="23"/>
        <v>0</v>
      </c>
      <c r="BK62" s="20">
        <f t="shared" si="24"/>
        <v>0</v>
      </c>
      <c r="BL62" s="21"/>
      <c r="BM62" s="23"/>
      <c r="BN62" s="23"/>
      <c r="BO62" s="35" t="s">
        <v>4</v>
      </c>
      <c r="BP62" s="36"/>
      <c r="BQ62" s="35"/>
      <c r="BR62" s="37"/>
      <c r="BS62" s="38">
        <f t="shared" si="25"/>
        <v>0</v>
      </c>
      <c r="BT62" s="39"/>
      <c r="BU62" s="39">
        <f t="shared" si="26"/>
        <v>0</v>
      </c>
      <c r="BV62" s="39">
        <f t="shared" si="27"/>
        <v>0</v>
      </c>
      <c r="BW62" s="39">
        <f t="shared" si="28"/>
        <v>0</v>
      </c>
      <c r="BX62" s="40"/>
      <c r="BY62" s="42"/>
      <c r="BZ62" s="42"/>
      <c r="CA62" s="16" t="s">
        <v>4</v>
      </c>
      <c r="CB62" s="17"/>
      <c r="CC62" s="16"/>
      <c r="CD62" s="18"/>
      <c r="CE62" s="19">
        <f t="shared" si="29"/>
        <v>0</v>
      </c>
      <c r="CF62" s="20"/>
      <c r="CG62" s="20">
        <f t="shared" si="30"/>
        <v>0</v>
      </c>
      <c r="CH62" s="20">
        <f t="shared" si="31"/>
        <v>0</v>
      </c>
      <c r="CI62" s="20">
        <f t="shared" si="32"/>
        <v>0</v>
      </c>
      <c r="CJ62" s="21"/>
      <c r="CK62" s="23"/>
      <c r="CL62" s="23"/>
      <c r="CM62" s="35"/>
      <c r="CN62" s="36"/>
      <c r="CO62" s="35"/>
      <c r="CP62" s="37"/>
      <c r="CQ62" s="38">
        <f t="shared" si="33"/>
        <v>0</v>
      </c>
      <c r="CR62" s="39"/>
      <c r="CS62" s="39">
        <f t="shared" si="34"/>
        <v>0</v>
      </c>
      <c r="CT62" s="39">
        <f t="shared" si="35"/>
        <v>0</v>
      </c>
      <c r="CU62" s="39">
        <f t="shared" si="36"/>
        <v>0</v>
      </c>
      <c r="CV62" s="40"/>
      <c r="CW62" s="42"/>
      <c r="CX62" s="42"/>
      <c r="CY62" s="16" t="s">
        <v>4</v>
      </c>
      <c r="CZ62" s="17"/>
      <c r="DA62" s="16"/>
      <c r="DB62" s="18"/>
      <c r="DC62" s="19">
        <f t="shared" si="37"/>
        <v>0</v>
      </c>
      <c r="DD62" s="20"/>
      <c r="DE62" s="20">
        <f t="shared" si="38"/>
        <v>0</v>
      </c>
      <c r="DF62" s="20">
        <f t="shared" si="39"/>
        <v>0</v>
      </c>
      <c r="DG62" s="20">
        <f t="shared" si="40"/>
        <v>0</v>
      </c>
      <c r="DH62" s="21"/>
      <c r="DI62" s="23"/>
      <c r="DJ62" s="23"/>
      <c r="DK62" s="35" t="s">
        <v>4</v>
      </c>
      <c r="DL62" s="36"/>
      <c r="DM62" s="35"/>
      <c r="DN62" s="37"/>
      <c r="DO62" s="38">
        <f t="shared" si="41"/>
        <v>0</v>
      </c>
      <c r="DP62" s="39"/>
      <c r="DQ62" s="39">
        <f t="shared" si="42"/>
        <v>0</v>
      </c>
      <c r="DR62" s="39">
        <f t="shared" si="43"/>
        <v>0</v>
      </c>
      <c r="DS62" s="39">
        <f t="shared" si="44"/>
        <v>0</v>
      </c>
      <c r="DT62" s="40"/>
      <c r="DU62" s="42"/>
      <c r="DV62" s="42"/>
      <c r="DW62" s="16" t="s">
        <v>4</v>
      </c>
      <c r="DX62" s="17"/>
      <c r="DY62" s="16"/>
      <c r="DZ62" s="18"/>
      <c r="EA62" s="19">
        <f t="shared" si="45"/>
        <v>0</v>
      </c>
      <c r="EB62" s="20"/>
      <c r="EC62" s="20">
        <f t="shared" si="46"/>
        <v>0</v>
      </c>
      <c r="ED62" s="20">
        <f t="shared" si="47"/>
        <v>0</v>
      </c>
      <c r="EE62" s="20">
        <f t="shared" si="48"/>
        <v>0</v>
      </c>
      <c r="EF62" s="21"/>
      <c r="EG62" s="23"/>
      <c r="EH62" s="23"/>
      <c r="EI62" s="35" t="s">
        <v>4</v>
      </c>
      <c r="EJ62" s="36"/>
      <c r="EK62" s="35"/>
      <c r="EL62" s="37"/>
      <c r="EM62" s="38">
        <f t="shared" si="49"/>
        <v>0</v>
      </c>
      <c r="EN62" s="39"/>
      <c r="EO62" s="39">
        <f t="shared" si="103"/>
        <v>0</v>
      </c>
      <c r="EP62" s="39">
        <f t="shared" si="104"/>
        <v>0</v>
      </c>
      <c r="EQ62" s="39">
        <f t="shared" si="50"/>
        <v>0</v>
      </c>
      <c r="ER62" s="40"/>
      <c r="ES62" s="42"/>
      <c r="ET62" s="42"/>
      <c r="EU62" s="16" t="s">
        <v>4</v>
      </c>
      <c r="EV62" s="17"/>
      <c r="EW62" s="16"/>
      <c r="EX62" s="18"/>
      <c r="EY62" s="19">
        <f t="shared" si="51"/>
        <v>0</v>
      </c>
      <c r="EZ62" s="20"/>
      <c r="FA62" s="20">
        <f t="shared" si="52"/>
        <v>0</v>
      </c>
      <c r="FB62" s="20">
        <f t="shared" si="53"/>
        <v>0</v>
      </c>
      <c r="FC62" s="20">
        <f t="shared" si="54"/>
        <v>0</v>
      </c>
      <c r="FD62" s="21"/>
      <c r="FE62" s="23"/>
      <c r="FF62" s="23"/>
      <c r="FG62" s="35" t="s">
        <v>4</v>
      </c>
      <c r="FH62" s="36"/>
      <c r="FI62" s="35"/>
      <c r="FJ62" s="37"/>
      <c r="FK62" s="38">
        <f t="shared" si="55"/>
        <v>0</v>
      </c>
      <c r="FL62" s="39"/>
      <c r="FM62" s="39">
        <f t="shared" si="105"/>
        <v>0</v>
      </c>
      <c r="FN62" s="39">
        <f t="shared" si="56"/>
        <v>0</v>
      </c>
      <c r="FO62" s="39">
        <f t="shared" si="57"/>
        <v>0</v>
      </c>
      <c r="FP62" s="40"/>
      <c r="FQ62" s="42"/>
      <c r="FR62" s="42"/>
      <c r="FS62" s="16" t="s">
        <v>4</v>
      </c>
      <c r="FT62" s="17"/>
      <c r="FU62" s="16"/>
      <c r="FV62" s="18"/>
      <c r="FW62" s="19">
        <f t="shared" si="58"/>
        <v>0</v>
      </c>
      <c r="FX62" s="20"/>
      <c r="FY62" s="20">
        <f t="shared" si="59"/>
        <v>0</v>
      </c>
      <c r="FZ62" s="20">
        <f t="shared" si="60"/>
        <v>0</v>
      </c>
      <c r="GA62" s="20">
        <f t="shared" si="61"/>
        <v>0</v>
      </c>
      <c r="GB62" s="21"/>
      <c r="GC62" s="23"/>
      <c r="GD62" s="23"/>
      <c r="GE62" s="35" t="s">
        <v>4</v>
      </c>
      <c r="GF62" s="36" t="s">
        <v>204</v>
      </c>
      <c r="GG62" s="35" t="s">
        <v>205</v>
      </c>
      <c r="GH62" s="37">
        <v>401</v>
      </c>
      <c r="GI62" s="38">
        <f t="shared" si="62"/>
        <v>76.19</v>
      </c>
      <c r="GJ62" s="39">
        <f t="shared" si="63"/>
        <v>477.19</v>
      </c>
      <c r="GK62" s="39">
        <f t="shared" si="64"/>
        <v>214735.5</v>
      </c>
      <c r="GL62" s="39">
        <f t="shared" si="65"/>
        <v>0</v>
      </c>
      <c r="GM62" s="39">
        <f t="shared" si="66"/>
        <v>214735.5</v>
      </c>
      <c r="GN62" s="40">
        <v>5</v>
      </c>
      <c r="GO62" s="42"/>
      <c r="GP62" s="40" t="s">
        <v>206</v>
      </c>
      <c r="GQ62" s="16" t="s">
        <v>4</v>
      </c>
      <c r="GR62" s="17"/>
      <c r="GS62" s="16"/>
      <c r="GT62" s="18"/>
      <c r="GU62" s="19">
        <f t="shared" si="67"/>
        <v>0</v>
      </c>
      <c r="GV62" s="20"/>
      <c r="GW62" s="20">
        <f t="shared" si="68"/>
        <v>0</v>
      </c>
      <c r="GX62" s="20">
        <f t="shared" si="106"/>
        <v>0</v>
      </c>
      <c r="GY62" s="20">
        <f t="shared" si="107"/>
        <v>0</v>
      </c>
      <c r="GZ62" s="21"/>
      <c r="HA62" s="23"/>
      <c r="HB62" s="23"/>
      <c r="HC62" s="35" t="s">
        <v>4</v>
      </c>
      <c r="HD62" s="36"/>
      <c r="HE62" s="35"/>
      <c r="HF62" s="37"/>
      <c r="HG62" s="38">
        <f t="shared" si="69"/>
        <v>0</v>
      </c>
      <c r="HH62" s="39"/>
      <c r="HI62" s="39">
        <f t="shared" si="70"/>
        <v>0</v>
      </c>
      <c r="HJ62" s="39">
        <f t="shared" si="71"/>
        <v>0</v>
      </c>
      <c r="HK62" s="39">
        <f t="shared" si="72"/>
        <v>0</v>
      </c>
      <c r="HL62" s="40"/>
      <c r="HM62" s="42"/>
      <c r="HN62" s="42"/>
      <c r="HO62" s="26">
        <f t="shared" si="83"/>
        <v>374.85</v>
      </c>
      <c r="HP62" s="26" t="str">
        <f t="shared" si="84"/>
        <v>2. BIOPLAST S.A</v>
      </c>
      <c r="HQ62" s="86">
        <f t="shared" si="75"/>
        <v>168682.5</v>
      </c>
    </row>
    <row r="63" spans="1:225" x14ac:dyDescent="0.25">
      <c r="A63" s="27">
        <v>61</v>
      </c>
      <c r="B63" s="27">
        <v>42131708</v>
      </c>
      <c r="C63" s="28">
        <v>1910010100069</v>
      </c>
      <c r="D63" s="29" t="s">
        <v>76</v>
      </c>
      <c r="E63" s="31">
        <v>90</v>
      </c>
      <c r="F63" s="31">
        <v>9</v>
      </c>
      <c r="G63" s="59" t="s">
        <v>95</v>
      </c>
      <c r="H63" s="17"/>
      <c r="I63" s="16"/>
      <c r="J63" s="18"/>
      <c r="K63" s="19">
        <f t="shared" si="10"/>
        <v>0</v>
      </c>
      <c r="L63" s="20"/>
      <c r="M63" s="20">
        <f t="shared" si="11"/>
        <v>0</v>
      </c>
      <c r="N63" s="20">
        <f t="shared" si="12"/>
        <v>0</v>
      </c>
      <c r="O63" s="20">
        <f t="shared" si="13"/>
        <v>0</v>
      </c>
      <c r="P63" s="21"/>
      <c r="Q63" s="23"/>
      <c r="R63" s="23"/>
      <c r="S63" s="44" t="s">
        <v>95</v>
      </c>
      <c r="T63" s="36"/>
      <c r="U63" s="35"/>
      <c r="V63" s="37"/>
      <c r="W63" s="39">
        <f t="shared" si="14"/>
        <v>0</v>
      </c>
      <c r="X63" s="39"/>
      <c r="Y63" s="39">
        <f t="shared" si="15"/>
        <v>0</v>
      </c>
      <c r="Z63" s="39">
        <f t="shared" si="16"/>
        <v>0</v>
      </c>
      <c r="AA63" s="39">
        <f t="shared" si="17"/>
        <v>0</v>
      </c>
      <c r="AB63" s="56"/>
      <c r="AC63" s="42"/>
      <c r="AD63" s="42"/>
      <c r="AE63" s="16" t="s">
        <v>95</v>
      </c>
      <c r="AF63" s="17" t="s">
        <v>116</v>
      </c>
      <c r="AG63" s="16" t="s">
        <v>125</v>
      </c>
      <c r="AH63" s="18">
        <v>125385</v>
      </c>
      <c r="AI63" s="19">
        <f t="shared" si="18"/>
        <v>23823.15</v>
      </c>
      <c r="AJ63" s="20">
        <f t="shared" si="85"/>
        <v>149208.15</v>
      </c>
      <c r="AK63" s="20">
        <f t="shared" si="98"/>
        <v>13428733.5</v>
      </c>
      <c r="AL63" s="20">
        <f t="shared" si="99"/>
        <v>1342873.3499999999</v>
      </c>
      <c r="AM63" s="20">
        <f t="shared" si="19"/>
        <v>14771606.85</v>
      </c>
      <c r="AN63" s="21"/>
      <c r="AO63" s="23"/>
      <c r="AP63" s="23" t="s">
        <v>128</v>
      </c>
      <c r="AQ63" s="35" t="s">
        <v>95</v>
      </c>
      <c r="AR63" s="36" t="s">
        <v>112</v>
      </c>
      <c r="AS63" s="35" t="s">
        <v>135</v>
      </c>
      <c r="AT63" s="37">
        <v>103550</v>
      </c>
      <c r="AU63" s="38">
        <f t="shared" si="96"/>
        <v>19674.5</v>
      </c>
      <c r="AV63" s="39">
        <f t="shared" si="97"/>
        <v>123224.5</v>
      </c>
      <c r="AW63" s="39">
        <f t="shared" si="110"/>
        <v>11090205</v>
      </c>
      <c r="AX63" s="39">
        <f t="shared" si="111"/>
        <v>1109020.5</v>
      </c>
      <c r="AY63" s="39">
        <f t="shared" si="102"/>
        <v>12199225.5</v>
      </c>
      <c r="AZ63" s="40">
        <v>3</v>
      </c>
      <c r="BA63" s="42"/>
      <c r="BB63" s="42" t="s">
        <v>142</v>
      </c>
      <c r="BC63" s="16"/>
      <c r="BD63" s="17"/>
      <c r="BE63" s="16"/>
      <c r="BF63" s="18"/>
      <c r="BG63" s="20">
        <f t="shared" si="21"/>
        <v>0</v>
      </c>
      <c r="BH63" s="20"/>
      <c r="BI63" s="20">
        <f t="shared" si="22"/>
        <v>0</v>
      </c>
      <c r="BJ63" s="20">
        <f t="shared" si="23"/>
        <v>0</v>
      </c>
      <c r="BK63" s="20">
        <f t="shared" si="24"/>
        <v>0</v>
      </c>
      <c r="BL63" s="21"/>
      <c r="BM63" s="23"/>
      <c r="BN63" s="23"/>
      <c r="BO63" s="35" t="s">
        <v>95</v>
      </c>
      <c r="BP63" s="36"/>
      <c r="BQ63" s="35"/>
      <c r="BR63" s="37"/>
      <c r="BS63" s="38">
        <f t="shared" si="25"/>
        <v>0</v>
      </c>
      <c r="BT63" s="39"/>
      <c r="BU63" s="39">
        <f t="shared" si="26"/>
        <v>0</v>
      </c>
      <c r="BV63" s="39">
        <f t="shared" si="27"/>
        <v>0</v>
      </c>
      <c r="BW63" s="39">
        <f t="shared" si="28"/>
        <v>0</v>
      </c>
      <c r="BX63" s="40"/>
      <c r="BY63" s="42"/>
      <c r="BZ63" s="42"/>
      <c r="CA63" s="16" t="s">
        <v>95</v>
      </c>
      <c r="CB63" s="17"/>
      <c r="CC63" s="16"/>
      <c r="CD63" s="18"/>
      <c r="CE63" s="19">
        <f t="shared" si="29"/>
        <v>0</v>
      </c>
      <c r="CF63" s="20"/>
      <c r="CG63" s="20">
        <f t="shared" si="30"/>
        <v>0</v>
      </c>
      <c r="CH63" s="20">
        <f t="shared" si="31"/>
        <v>0</v>
      </c>
      <c r="CI63" s="20">
        <f t="shared" si="32"/>
        <v>0</v>
      </c>
      <c r="CJ63" s="21"/>
      <c r="CK63" s="23"/>
      <c r="CL63" s="23"/>
      <c r="CM63" s="35"/>
      <c r="CN63" s="36"/>
      <c r="CO63" s="35"/>
      <c r="CP63" s="37"/>
      <c r="CQ63" s="38">
        <f t="shared" si="33"/>
        <v>0</v>
      </c>
      <c r="CR63" s="39"/>
      <c r="CS63" s="39">
        <f t="shared" si="34"/>
        <v>0</v>
      </c>
      <c r="CT63" s="39">
        <f t="shared" si="35"/>
        <v>0</v>
      </c>
      <c r="CU63" s="39">
        <f t="shared" si="36"/>
        <v>0</v>
      </c>
      <c r="CV63" s="40"/>
      <c r="CW63" s="42"/>
      <c r="CX63" s="42"/>
      <c r="CY63" s="16" t="s">
        <v>95</v>
      </c>
      <c r="CZ63" s="17"/>
      <c r="DA63" s="16"/>
      <c r="DB63" s="18"/>
      <c r="DC63" s="19">
        <f t="shared" si="37"/>
        <v>0</v>
      </c>
      <c r="DD63" s="20"/>
      <c r="DE63" s="20">
        <f t="shared" si="38"/>
        <v>0</v>
      </c>
      <c r="DF63" s="20">
        <f t="shared" si="39"/>
        <v>0</v>
      </c>
      <c r="DG63" s="20">
        <f t="shared" si="40"/>
        <v>0</v>
      </c>
      <c r="DH63" s="21"/>
      <c r="DI63" s="23"/>
      <c r="DJ63" s="23"/>
      <c r="DK63" s="35" t="s">
        <v>95</v>
      </c>
      <c r="DL63" s="36"/>
      <c r="DM63" s="35"/>
      <c r="DN63" s="37"/>
      <c r="DO63" s="38">
        <f t="shared" si="41"/>
        <v>0</v>
      </c>
      <c r="DP63" s="39"/>
      <c r="DQ63" s="39">
        <f t="shared" si="42"/>
        <v>0</v>
      </c>
      <c r="DR63" s="39">
        <f t="shared" si="43"/>
        <v>0</v>
      </c>
      <c r="DS63" s="39">
        <f t="shared" si="44"/>
        <v>0</v>
      </c>
      <c r="DT63" s="40"/>
      <c r="DU63" s="42"/>
      <c r="DV63" s="42"/>
      <c r="DW63" s="16" t="s">
        <v>95</v>
      </c>
      <c r="DX63" s="17"/>
      <c r="DY63" s="16"/>
      <c r="DZ63" s="18"/>
      <c r="EA63" s="19">
        <f t="shared" si="45"/>
        <v>0</v>
      </c>
      <c r="EB63" s="20"/>
      <c r="EC63" s="20">
        <f t="shared" si="46"/>
        <v>0</v>
      </c>
      <c r="ED63" s="20">
        <f t="shared" si="47"/>
        <v>0</v>
      </c>
      <c r="EE63" s="20">
        <f t="shared" si="48"/>
        <v>0</v>
      </c>
      <c r="EF63" s="21"/>
      <c r="EG63" s="23"/>
      <c r="EH63" s="23"/>
      <c r="EI63" s="35" t="s">
        <v>95</v>
      </c>
      <c r="EJ63" s="36"/>
      <c r="EK63" s="35"/>
      <c r="EL63" s="37"/>
      <c r="EM63" s="38">
        <f t="shared" si="49"/>
        <v>0</v>
      </c>
      <c r="EN63" s="39"/>
      <c r="EO63" s="39">
        <f t="shared" si="103"/>
        <v>0</v>
      </c>
      <c r="EP63" s="39">
        <f t="shared" si="104"/>
        <v>0</v>
      </c>
      <c r="EQ63" s="39">
        <f t="shared" si="50"/>
        <v>0</v>
      </c>
      <c r="ER63" s="40"/>
      <c r="ES63" s="42"/>
      <c r="ET63" s="42"/>
      <c r="EU63" s="16" t="s">
        <v>95</v>
      </c>
      <c r="EV63" s="17"/>
      <c r="EW63" s="16"/>
      <c r="EX63" s="18"/>
      <c r="EY63" s="19">
        <f t="shared" si="51"/>
        <v>0</v>
      </c>
      <c r="EZ63" s="20"/>
      <c r="FA63" s="20">
        <f t="shared" si="52"/>
        <v>0</v>
      </c>
      <c r="FB63" s="20">
        <f t="shared" si="53"/>
        <v>0</v>
      </c>
      <c r="FC63" s="20">
        <f t="shared" si="54"/>
        <v>0</v>
      </c>
      <c r="FD63" s="21"/>
      <c r="FE63" s="23"/>
      <c r="FF63" s="23"/>
      <c r="FG63" s="35" t="s">
        <v>95</v>
      </c>
      <c r="FH63" s="36"/>
      <c r="FI63" s="35"/>
      <c r="FJ63" s="37"/>
      <c r="FK63" s="38">
        <f t="shared" si="55"/>
        <v>0</v>
      </c>
      <c r="FL63" s="39"/>
      <c r="FM63" s="39">
        <f t="shared" si="105"/>
        <v>0</v>
      </c>
      <c r="FN63" s="39">
        <f t="shared" si="56"/>
        <v>0</v>
      </c>
      <c r="FO63" s="39">
        <f t="shared" si="57"/>
        <v>0</v>
      </c>
      <c r="FP63" s="40"/>
      <c r="FQ63" s="42"/>
      <c r="FR63" s="42"/>
      <c r="FS63" s="16" t="s">
        <v>95</v>
      </c>
      <c r="FT63" s="17"/>
      <c r="FU63" s="16"/>
      <c r="FV63" s="18"/>
      <c r="FW63" s="19">
        <f t="shared" si="58"/>
        <v>0</v>
      </c>
      <c r="FX63" s="20"/>
      <c r="FY63" s="20">
        <f t="shared" si="59"/>
        <v>0</v>
      </c>
      <c r="FZ63" s="20">
        <f t="shared" si="60"/>
        <v>0</v>
      </c>
      <c r="GA63" s="20">
        <f t="shared" si="61"/>
        <v>0</v>
      </c>
      <c r="GB63" s="21"/>
      <c r="GC63" s="23"/>
      <c r="GD63" s="23"/>
      <c r="GE63" s="35" t="s">
        <v>95</v>
      </c>
      <c r="GF63" s="36"/>
      <c r="GG63" s="35"/>
      <c r="GH63" s="37"/>
      <c r="GI63" s="38">
        <f t="shared" si="62"/>
        <v>0</v>
      </c>
      <c r="GJ63" s="39"/>
      <c r="GK63" s="39">
        <f t="shared" si="64"/>
        <v>0</v>
      </c>
      <c r="GL63" s="39">
        <f t="shared" si="65"/>
        <v>0</v>
      </c>
      <c r="GM63" s="39">
        <f t="shared" si="66"/>
        <v>0</v>
      </c>
      <c r="GN63" s="40"/>
      <c r="GO63" s="42"/>
      <c r="GP63" s="42"/>
      <c r="GQ63" s="16" t="s">
        <v>95</v>
      </c>
      <c r="GR63" s="17">
        <v>50</v>
      </c>
      <c r="GS63" s="16" t="s">
        <v>114</v>
      </c>
      <c r="GT63" s="18">
        <v>358700.05</v>
      </c>
      <c r="GU63" s="19">
        <f t="shared" si="67"/>
        <v>68153.0095</v>
      </c>
      <c r="GV63" s="20">
        <f t="shared" si="80"/>
        <v>426853.05949999997</v>
      </c>
      <c r="GW63" s="20">
        <f t="shared" si="68"/>
        <v>38416775.354999997</v>
      </c>
      <c r="GX63" s="20">
        <f t="shared" si="106"/>
        <v>3841677.5354999998</v>
      </c>
      <c r="GY63" s="20">
        <f t="shared" si="107"/>
        <v>42258452.890499994</v>
      </c>
      <c r="GZ63" s="21"/>
      <c r="HA63" s="23"/>
      <c r="HB63" s="23" t="s">
        <v>211</v>
      </c>
      <c r="HC63" s="35" t="s">
        <v>95</v>
      </c>
      <c r="HD63" s="36" t="s">
        <v>215</v>
      </c>
      <c r="HE63" s="35" t="s">
        <v>213</v>
      </c>
      <c r="HF63" s="37">
        <v>3300</v>
      </c>
      <c r="HG63" s="38">
        <f t="shared" si="69"/>
        <v>627</v>
      </c>
      <c r="HH63" s="39">
        <f t="shared" si="89"/>
        <v>3927</v>
      </c>
      <c r="HI63" s="39">
        <f t="shared" si="70"/>
        <v>353430</v>
      </c>
      <c r="HJ63" s="39">
        <f t="shared" si="71"/>
        <v>35343</v>
      </c>
      <c r="HK63" s="39">
        <f t="shared" si="72"/>
        <v>388773</v>
      </c>
      <c r="HL63" s="40">
        <v>3</v>
      </c>
      <c r="HM63" s="42"/>
      <c r="HN63" s="42" t="s">
        <v>219</v>
      </c>
      <c r="HO63" s="26">
        <f t="shared" si="83"/>
        <v>3927</v>
      </c>
      <c r="HP63" s="26" t="str">
        <f t="shared" si="84"/>
        <v>18.SURGIPLAST</v>
      </c>
      <c r="HQ63" s="86">
        <f t="shared" si="75"/>
        <v>388773</v>
      </c>
    </row>
    <row r="64" spans="1:225" ht="26.25" x14ac:dyDescent="0.25">
      <c r="A64" s="27">
        <v>62</v>
      </c>
      <c r="B64" s="27">
        <v>42131708</v>
      </c>
      <c r="C64" s="28">
        <v>1910010201882</v>
      </c>
      <c r="D64" s="29" t="s">
        <v>77</v>
      </c>
      <c r="E64" s="31">
        <v>18</v>
      </c>
      <c r="F64" s="31">
        <v>0</v>
      </c>
      <c r="G64" s="59" t="s">
        <v>4</v>
      </c>
      <c r="H64" s="17"/>
      <c r="I64" s="16"/>
      <c r="J64" s="18"/>
      <c r="K64" s="19">
        <f t="shared" si="10"/>
        <v>0</v>
      </c>
      <c r="L64" s="20"/>
      <c r="M64" s="20">
        <f t="shared" si="11"/>
        <v>0</v>
      </c>
      <c r="N64" s="20">
        <f t="shared" si="12"/>
        <v>0</v>
      </c>
      <c r="O64" s="20">
        <f t="shared" si="13"/>
        <v>0</v>
      </c>
      <c r="P64" s="21"/>
      <c r="Q64" s="23"/>
      <c r="R64" s="23"/>
      <c r="S64" s="44" t="s">
        <v>4</v>
      </c>
      <c r="T64" s="36"/>
      <c r="U64" s="35"/>
      <c r="V64" s="37"/>
      <c r="W64" s="39">
        <f t="shared" si="14"/>
        <v>0</v>
      </c>
      <c r="X64" s="39"/>
      <c r="Y64" s="39">
        <f t="shared" si="15"/>
        <v>0</v>
      </c>
      <c r="Z64" s="39">
        <f t="shared" si="16"/>
        <v>0</v>
      </c>
      <c r="AA64" s="39">
        <f t="shared" si="17"/>
        <v>0</v>
      </c>
      <c r="AB64" s="56"/>
      <c r="AC64" s="42"/>
      <c r="AD64" s="42"/>
      <c r="AE64" s="16" t="s">
        <v>4</v>
      </c>
      <c r="AF64" s="17"/>
      <c r="AG64" s="16"/>
      <c r="AH64" s="18"/>
      <c r="AI64" s="19">
        <f t="shared" si="18"/>
        <v>0</v>
      </c>
      <c r="AJ64" s="20"/>
      <c r="AK64" s="20">
        <f t="shared" si="98"/>
        <v>0</v>
      </c>
      <c r="AL64" s="20">
        <f t="shared" si="99"/>
        <v>0</v>
      </c>
      <c r="AM64" s="20">
        <f t="shared" si="19"/>
        <v>0</v>
      </c>
      <c r="AN64" s="21"/>
      <c r="AO64" s="23"/>
      <c r="AP64" s="23"/>
      <c r="AQ64" s="35" t="s">
        <v>4</v>
      </c>
      <c r="AR64" s="36"/>
      <c r="AS64" s="35"/>
      <c r="AT64" s="37"/>
      <c r="AU64" s="38">
        <f t="shared" si="96"/>
        <v>0</v>
      </c>
      <c r="AV64" s="39"/>
      <c r="AW64" s="39">
        <f t="shared" si="110"/>
        <v>0</v>
      </c>
      <c r="AX64" s="39">
        <f t="shared" si="111"/>
        <v>0</v>
      </c>
      <c r="AY64" s="39">
        <f t="shared" si="102"/>
        <v>0</v>
      </c>
      <c r="AZ64" s="40"/>
      <c r="BA64" s="42"/>
      <c r="BB64" s="42"/>
      <c r="BC64" s="16"/>
      <c r="BD64" s="17"/>
      <c r="BE64" s="16"/>
      <c r="BF64" s="18"/>
      <c r="BG64" s="20">
        <f t="shared" si="21"/>
        <v>0</v>
      </c>
      <c r="BH64" s="20"/>
      <c r="BI64" s="20">
        <f t="shared" si="22"/>
        <v>0</v>
      </c>
      <c r="BJ64" s="20">
        <f t="shared" si="23"/>
        <v>0</v>
      </c>
      <c r="BK64" s="20">
        <f t="shared" si="24"/>
        <v>0</v>
      </c>
      <c r="BL64" s="21"/>
      <c r="BM64" s="23"/>
      <c r="BN64" s="23"/>
      <c r="BO64" s="35" t="s">
        <v>4</v>
      </c>
      <c r="BP64" s="36"/>
      <c r="BQ64" s="35"/>
      <c r="BR64" s="37"/>
      <c r="BS64" s="38">
        <f t="shared" si="25"/>
        <v>0</v>
      </c>
      <c r="BT64" s="39"/>
      <c r="BU64" s="39">
        <f t="shared" si="26"/>
        <v>0</v>
      </c>
      <c r="BV64" s="39">
        <f t="shared" si="27"/>
        <v>0</v>
      </c>
      <c r="BW64" s="39">
        <f t="shared" si="28"/>
        <v>0</v>
      </c>
      <c r="BX64" s="40"/>
      <c r="BY64" s="42"/>
      <c r="BZ64" s="42"/>
      <c r="CA64" s="16" t="s">
        <v>4</v>
      </c>
      <c r="CB64" s="17"/>
      <c r="CC64" s="16"/>
      <c r="CD64" s="18"/>
      <c r="CE64" s="19">
        <f t="shared" si="29"/>
        <v>0</v>
      </c>
      <c r="CF64" s="20"/>
      <c r="CG64" s="20">
        <f t="shared" si="30"/>
        <v>0</v>
      </c>
      <c r="CH64" s="20">
        <f t="shared" si="31"/>
        <v>0</v>
      </c>
      <c r="CI64" s="20">
        <f t="shared" si="32"/>
        <v>0</v>
      </c>
      <c r="CJ64" s="21"/>
      <c r="CK64" s="23"/>
      <c r="CL64" s="23"/>
      <c r="CM64" s="35"/>
      <c r="CN64" s="36"/>
      <c r="CO64" s="35"/>
      <c r="CP64" s="37"/>
      <c r="CQ64" s="38">
        <f t="shared" si="33"/>
        <v>0</v>
      </c>
      <c r="CR64" s="39"/>
      <c r="CS64" s="39">
        <f t="shared" si="34"/>
        <v>0</v>
      </c>
      <c r="CT64" s="39">
        <f t="shared" si="35"/>
        <v>0</v>
      </c>
      <c r="CU64" s="39">
        <f t="shared" si="36"/>
        <v>0</v>
      </c>
      <c r="CV64" s="40"/>
      <c r="CW64" s="42"/>
      <c r="CX64" s="42"/>
      <c r="CY64" s="16" t="s">
        <v>4</v>
      </c>
      <c r="CZ64" s="17"/>
      <c r="DA64" s="16"/>
      <c r="DB64" s="18"/>
      <c r="DC64" s="19">
        <f t="shared" si="37"/>
        <v>0</v>
      </c>
      <c r="DD64" s="20"/>
      <c r="DE64" s="20">
        <f t="shared" si="38"/>
        <v>0</v>
      </c>
      <c r="DF64" s="20">
        <f t="shared" si="39"/>
        <v>0</v>
      </c>
      <c r="DG64" s="20">
        <f t="shared" si="40"/>
        <v>0</v>
      </c>
      <c r="DH64" s="21"/>
      <c r="DI64" s="23"/>
      <c r="DJ64" s="23"/>
      <c r="DK64" s="35" t="s">
        <v>4</v>
      </c>
      <c r="DL64" s="36"/>
      <c r="DM64" s="35"/>
      <c r="DN64" s="37"/>
      <c r="DO64" s="38">
        <f t="shared" si="41"/>
        <v>0</v>
      </c>
      <c r="DP64" s="39"/>
      <c r="DQ64" s="39">
        <f t="shared" si="42"/>
        <v>0</v>
      </c>
      <c r="DR64" s="39">
        <f t="shared" si="43"/>
        <v>0</v>
      </c>
      <c r="DS64" s="39">
        <f t="shared" si="44"/>
        <v>0</v>
      </c>
      <c r="DT64" s="40"/>
      <c r="DU64" s="42"/>
      <c r="DV64" s="42"/>
      <c r="DW64" s="16" t="s">
        <v>4</v>
      </c>
      <c r="DX64" s="17"/>
      <c r="DY64" s="16"/>
      <c r="DZ64" s="18"/>
      <c r="EA64" s="19">
        <f t="shared" si="45"/>
        <v>0</v>
      </c>
      <c r="EB64" s="20"/>
      <c r="EC64" s="20">
        <f t="shared" si="46"/>
        <v>0</v>
      </c>
      <c r="ED64" s="20">
        <f t="shared" si="47"/>
        <v>0</v>
      </c>
      <c r="EE64" s="20">
        <f t="shared" si="48"/>
        <v>0</v>
      </c>
      <c r="EF64" s="21"/>
      <c r="EG64" s="23"/>
      <c r="EH64" s="23"/>
      <c r="EI64" s="35" t="s">
        <v>4</v>
      </c>
      <c r="EJ64" s="36"/>
      <c r="EK64" s="35"/>
      <c r="EL64" s="37"/>
      <c r="EM64" s="38">
        <f t="shared" si="49"/>
        <v>0</v>
      </c>
      <c r="EN64" s="39"/>
      <c r="EO64" s="39">
        <f t="shared" si="103"/>
        <v>0</v>
      </c>
      <c r="EP64" s="39">
        <f t="shared" si="104"/>
        <v>0</v>
      </c>
      <c r="EQ64" s="39">
        <f t="shared" si="50"/>
        <v>0</v>
      </c>
      <c r="ER64" s="40"/>
      <c r="ES64" s="42"/>
      <c r="ET64" s="42"/>
      <c r="EU64" s="16" t="s">
        <v>4</v>
      </c>
      <c r="EV64" s="17"/>
      <c r="EW64" s="16"/>
      <c r="EX64" s="18"/>
      <c r="EY64" s="19">
        <f t="shared" si="51"/>
        <v>0</v>
      </c>
      <c r="EZ64" s="20"/>
      <c r="FA64" s="20">
        <f t="shared" si="52"/>
        <v>0</v>
      </c>
      <c r="FB64" s="20">
        <f t="shared" si="53"/>
        <v>0</v>
      </c>
      <c r="FC64" s="20">
        <f t="shared" si="54"/>
        <v>0</v>
      </c>
      <c r="FD64" s="21"/>
      <c r="FE64" s="23"/>
      <c r="FF64" s="23"/>
      <c r="FG64" s="35" t="s">
        <v>4</v>
      </c>
      <c r="FH64" s="36"/>
      <c r="FI64" s="35"/>
      <c r="FJ64" s="37"/>
      <c r="FK64" s="38">
        <f t="shared" si="55"/>
        <v>0</v>
      </c>
      <c r="FL64" s="39"/>
      <c r="FM64" s="39">
        <f t="shared" si="105"/>
        <v>0</v>
      </c>
      <c r="FN64" s="39">
        <f t="shared" si="56"/>
        <v>0</v>
      </c>
      <c r="FO64" s="39">
        <f t="shared" si="57"/>
        <v>0</v>
      </c>
      <c r="FP64" s="40"/>
      <c r="FQ64" s="42"/>
      <c r="FR64" s="42"/>
      <c r="FS64" s="16" t="s">
        <v>4</v>
      </c>
      <c r="FT64" s="17"/>
      <c r="FU64" s="16"/>
      <c r="FV64" s="18"/>
      <c r="FW64" s="19">
        <f t="shared" si="58"/>
        <v>0</v>
      </c>
      <c r="FX64" s="20"/>
      <c r="FY64" s="20">
        <f t="shared" si="59"/>
        <v>0</v>
      </c>
      <c r="FZ64" s="20">
        <f t="shared" si="60"/>
        <v>0</v>
      </c>
      <c r="GA64" s="20">
        <f t="shared" si="61"/>
        <v>0</v>
      </c>
      <c r="GB64" s="21"/>
      <c r="GC64" s="23"/>
      <c r="GD64" s="23"/>
      <c r="GE64" s="35" t="s">
        <v>4</v>
      </c>
      <c r="GF64" s="36"/>
      <c r="GG64" s="35"/>
      <c r="GH64" s="37"/>
      <c r="GI64" s="38">
        <f t="shared" si="62"/>
        <v>0</v>
      </c>
      <c r="GJ64" s="39"/>
      <c r="GK64" s="39">
        <f t="shared" si="64"/>
        <v>0</v>
      </c>
      <c r="GL64" s="39">
        <f t="shared" si="65"/>
        <v>0</v>
      </c>
      <c r="GM64" s="39">
        <f t="shared" si="66"/>
        <v>0</v>
      </c>
      <c r="GN64" s="40"/>
      <c r="GO64" s="42"/>
      <c r="GP64" s="42"/>
      <c r="GQ64" s="16" t="s">
        <v>4</v>
      </c>
      <c r="GR64" s="17">
        <v>10</v>
      </c>
      <c r="GS64" s="16" t="s">
        <v>208</v>
      </c>
      <c r="GT64" s="18">
        <v>28187.88</v>
      </c>
      <c r="GU64" s="19">
        <f t="shared" si="67"/>
        <v>5355.6972000000005</v>
      </c>
      <c r="GV64" s="20">
        <f t="shared" si="80"/>
        <v>33543.5772</v>
      </c>
      <c r="GW64" s="20">
        <f t="shared" si="68"/>
        <v>603784.38959999999</v>
      </c>
      <c r="GX64" s="20">
        <f t="shared" si="106"/>
        <v>0</v>
      </c>
      <c r="GY64" s="20">
        <f t="shared" si="107"/>
        <v>603784.38959999999</v>
      </c>
      <c r="GZ64" s="21"/>
      <c r="HA64" s="23"/>
      <c r="HB64" s="23" t="s">
        <v>211</v>
      </c>
      <c r="HC64" s="35" t="s">
        <v>4</v>
      </c>
      <c r="HD64" s="36"/>
      <c r="HE64" s="35"/>
      <c r="HF64" s="37"/>
      <c r="HG64" s="38">
        <f t="shared" si="69"/>
        <v>0</v>
      </c>
      <c r="HH64" s="39"/>
      <c r="HI64" s="39">
        <f t="shared" si="70"/>
        <v>0</v>
      </c>
      <c r="HJ64" s="39">
        <f t="shared" si="71"/>
        <v>0</v>
      </c>
      <c r="HK64" s="39">
        <f t="shared" si="72"/>
        <v>0</v>
      </c>
      <c r="HL64" s="40"/>
      <c r="HM64" s="42"/>
      <c r="HN64" s="42"/>
      <c r="HO64" s="26">
        <f t="shared" si="83"/>
        <v>33543.5772</v>
      </c>
      <c r="HP64" s="26" t="str">
        <f t="shared" si="84"/>
        <v xml:space="preserve">17. IMCOLMEDICA S.A </v>
      </c>
      <c r="HQ64" s="86">
        <f t="shared" si="75"/>
        <v>603784.38959999999</v>
      </c>
    </row>
    <row r="65" spans="1:225" ht="26.25" x14ac:dyDescent="0.25">
      <c r="A65" s="27">
        <v>63</v>
      </c>
      <c r="B65" s="27">
        <v>42131708</v>
      </c>
      <c r="C65" s="28">
        <v>1910010201883</v>
      </c>
      <c r="D65" s="29" t="s">
        <v>78</v>
      </c>
      <c r="E65" s="31">
        <v>18</v>
      </c>
      <c r="F65" s="31">
        <v>0</v>
      </c>
      <c r="G65" s="59" t="s">
        <v>4</v>
      </c>
      <c r="H65" s="17"/>
      <c r="I65" s="16"/>
      <c r="J65" s="18"/>
      <c r="K65" s="19">
        <f t="shared" si="10"/>
        <v>0</v>
      </c>
      <c r="L65" s="20"/>
      <c r="M65" s="20">
        <f t="shared" si="11"/>
        <v>0</v>
      </c>
      <c r="N65" s="20">
        <f t="shared" si="12"/>
        <v>0</v>
      </c>
      <c r="O65" s="20">
        <f t="shared" si="13"/>
        <v>0</v>
      </c>
      <c r="P65" s="21"/>
      <c r="Q65" s="23"/>
      <c r="R65" s="23"/>
      <c r="S65" s="44" t="s">
        <v>4</v>
      </c>
      <c r="T65" s="36"/>
      <c r="U65" s="35"/>
      <c r="V65" s="37"/>
      <c r="W65" s="39">
        <f t="shared" si="14"/>
        <v>0</v>
      </c>
      <c r="X65" s="39"/>
      <c r="Y65" s="39">
        <f t="shared" si="15"/>
        <v>0</v>
      </c>
      <c r="Z65" s="39">
        <f t="shared" si="16"/>
        <v>0</v>
      </c>
      <c r="AA65" s="39">
        <f t="shared" si="17"/>
        <v>0</v>
      </c>
      <c r="AB65" s="56"/>
      <c r="AC65" s="42"/>
      <c r="AD65" s="42"/>
      <c r="AE65" s="16" t="s">
        <v>4</v>
      </c>
      <c r="AF65" s="17"/>
      <c r="AG65" s="16"/>
      <c r="AH65" s="18"/>
      <c r="AI65" s="19">
        <f t="shared" si="18"/>
        <v>0</v>
      </c>
      <c r="AJ65" s="20"/>
      <c r="AK65" s="20">
        <f t="shared" si="98"/>
        <v>0</v>
      </c>
      <c r="AL65" s="20">
        <f t="shared" si="99"/>
        <v>0</v>
      </c>
      <c r="AM65" s="20">
        <f t="shared" si="19"/>
        <v>0</v>
      </c>
      <c r="AN65" s="21"/>
      <c r="AO65" s="23"/>
      <c r="AP65" s="23"/>
      <c r="AQ65" s="35" t="s">
        <v>4</v>
      </c>
      <c r="AR65" s="36"/>
      <c r="AS65" s="35"/>
      <c r="AT65" s="37"/>
      <c r="AU65" s="38">
        <f t="shared" si="96"/>
        <v>0</v>
      </c>
      <c r="AV65" s="39"/>
      <c r="AW65" s="39">
        <f t="shared" si="110"/>
        <v>0</v>
      </c>
      <c r="AX65" s="39">
        <f t="shared" si="111"/>
        <v>0</v>
      </c>
      <c r="AY65" s="39">
        <f t="shared" si="102"/>
        <v>0</v>
      </c>
      <c r="AZ65" s="40"/>
      <c r="BA65" s="42"/>
      <c r="BB65" s="42"/>
      <c r="BC65" s="16"/>
      <c r="BD65" s="17"/>
      <c r="BE65" s="16"/>
      <c r="BF65" s="18"/>
      <c r="BG65" s="20">
        <f t="shared" si="21"/>
        <v>0</v>
      </c>
      <c r="BH65" s="20"/>
      <c r="BI65" s="20">
        <f t="shared" si="22"/>
        <v>0</v>
      </c>
      <c r="BJ65" s="20">
        <f t="shared" si="23"/>
        <v>0</v>
      </c>
      <c r="BK65" s="20">
        <f t="shared" si="24"/>
        <v>0</v>
      </c>
      <c r="BL65" s="21"/>
      <c r="BM65" s="23"/>
      <c r="BN65" s="23"/>
      <c r="BO65" s="35" t="s">
        <v>4</v>
      </c>
      <c r="BP65" s="36"/>
      <c r="BQ65" s="35"/>
      <c r="BR65" s="37"/>
      <c r="BS65" s="38">
        <f t="shared" si="25"/>
        <v>0</v>
      </c>
      <c r="BT65" s="39"/>
      <c r="BU65" s="39">
        <f t="shared" si="26"/>
        <v>0</v>
      </c>
      <c r="BV65" s="39">
        <f t="shared" si="27"/>
        <v>0</v>
      </c>
      <c r="BW65" s="39">
        <f t="shared" si="28"/>
        <v>0</v>
      </c>
      <c r="BX65" s="40"/>
      <c r="BY65" s="42"/>
      <c r="BZ65" s="42"/>
      <c r="CA65" s="16" t="s">
        <v>4</v>
      </c>
      <c r="CB65" s="17"/>
      <c r="CC65" s="16"/>
      <c r="CD65" s="18"/>
      <c r="CE65" s="19">
        <f t="shared" si="29"/>
        <v>0</v>
      </c>
      <c r="CF65" s="20"/>
      <c r="CG65" s="20">
        <f t="shared" si="30"/>
        <v>0</v>
      </c>
      <c r="CH65" s="20">
        <f t="shared" si="31"/>
        <v>0</v>
      </c>
      <c r="CI65" s="20">
        <f t="shared" si="32"/>
        <v>0</v>
      </c>
      <c r="CJ65" s="21"/>
      <c r="CK65" s="23"/>
      <c r="CL65" s="23"/>
      <c r="CM65" s="35"/>
      <c r="CN65" s="36"/>
      <c r="CO65" s="35"/>
      <c r="CP65" s="37"/>
      <c r="CQ65" s="38">
        <f t="shared" si="33"/>
        <v>0</v>
      </c>
      <c r="CR65" s="39"/>
      <c r="CS65" s="39">
        <f t="shared" si="34"/>
        <v>0</v>
      </c>
      <c r="CT65" s="39">
        <f t="shared" si="35"/>
        <v>0</v>
      </c>
      <c r="CU65" s="39">
        <f t="shared" si="36"/>
        <v>0</v>
      </c>
      <c r="CV65" s="40"/>
      <c r="CW65" s="42"/>
      <c r="CX65" s="42"/>
      <c r="CY65" s="16" t="s">
        <v>4</v>
      </c>
      <c r="CZ65" s="17"/>
      <c r="DA65" s="16"/>
      <c r="DB65" s="18"/>
      <c r="DC65" s="19">
        <f t="shared" si="37"/>
        <v>0</v>
      </c>
      <c r="DD65" s="20"/>
      <c r="DE65" s="20">
        <f t="shared" si="38"/>
        <v>0</v>
      </c>
      <c r="DF65" s="20">
        <f t="shared" si="39"/>
        <v>0</v>
      </c>
      <c r="DG65" s="20">
        <f t="shared" si="40"/>
        <v>0</v>
      </c>
      <c r="DH65" s="21"/>
      <c r="DI65" s="23"/>
      <c r="DJ65" s="23"/>
      <c r="DK65" s="35" t="s">
        <v>4</v>
      </c>
      <c r="DL65" s="36"/>
      <c r="DM65" s="35"/>
      <c r="DN65" s="37"/>
      <c r="DO65" s="38">
        <f t="shared" si="41"/>
        <v>0</v>
      </c>
      <c r="DP65" s="39"/>
      <c r="DQ65" s="39">
        <f t="shared" si="42"/>
        <v>0</v>
      </c>
      <c r="DR65" s="39">
        <f t="shared" si="43"/>
        <v>0</v>
      </c>
      <c r="DS65" s="39">
        <f t="shared" si="44"/>
        <v>0</v>
      </c>
      <c r="DT65" s="40"/>
      <c r="DU65" s="42"/>
      <c r="DV65" s="42"/>
      <c r="DW65" s="16" t="s">
        <v>4</v>
      </c>
      <c r="DX65" s="17"/>
      <c r="DY65" s="16"/>
      <c r="DZ65" s="18"/>
      <c r="EA65" s="19">
        <f t="shared" si="45"/>
        <v>0</v>
      </c>
      <c r="EB65" s="20"/>
      <c r="EC65" s="20">
        <f t="shared" si="46"/>
        <v>0</v>
      </c>
      <c r="ED65" s="20">
        <f t="shared" si="47"/>
        <v>0</v>
      </c>
      <c r="EE65" s="20">
        <f t="shared" si="48"/>
        <v>0</v>
      </c>
      <c r="EF65" s="21"/>
      <c r="EG65" s="23"/>
      <c r="EH65" s="23"/>
      <c r="EI65" s="35" t="s">
        <v>4</v>
      </c>
      <c r="EJ65" s="36"/>
      <c r="EK65" s="35"/>
      <c r="EL65" s="37"/>
      <c r="EM65" s="38">
        <f t="shared" si="49"/>
        <v>0</v>
      </c>
      <c r="EN65" s="39"/>
      <c r="EO65" s="39">
        <f t="shared" si="103"/>
        <v>0</v>
      </c>
      <c r="EP65" s="39">
        <f t="shared" si="104"/>
        <v>0</v>
      </c>
      <c r="EQ65" s="39">
        <f t="shared" si="50"/>
        <v>0</v>
      </c>
      <c r="ER65" s="40"/>
      <c r="ES65" s="42"/>
      <c r="ET65" s="42"/>
      <c r="EU65" s="16" t="s">
        <v>4</v>
      </c>
      <c r="EV65" s="17"/>
      <c r="EW65" s="16"/>
      <c r="EX65" s="18"/>
      <c r="EY65" s="19">
        <f t="shared" si="51"/>
        <v>0</v>
      </c>
      <c r="EZ65" s="20"/>
      <c r="FA65" s="20">
        <f t="shared" si="52"/>
        <v>0</v>
      </c>
      <c r="FB65" s="20">
        <f t="shared" si="53"/>
        <v>0</v>
      </c>
      <c r="FC65" s="20">
        <f t="shared" si="54"/>
        <v>0</v>
      </c>
      <c r="FD65" s="21"/>
      <c r="FE65" s="23"/>
      <c r="FF65" s="23"/>
      <c r="FG65" s="35" t="s">
        <v>4</v>
      </c>
      <c r="FH65" s="36"/>
      <c r="FI65" s="35"/>
      <c r="FJ65" s="37"/>
      <c r="FK65" s="38">
        <f t="shared" si="55"/>
        <v>0</v>
      </c>
      <c r="FL65" s="39"/>
      <c r="FM65" s="39">
        <f t="shared" si="105"/>
        <v>0</v>
      </c>
      <c r="FN65" s="39">
        <f t="shared" si="56"/>
        <v>0</v>
      </c>
      <c r="FO65" s="39">
        <f t="shared" si="57"/>
        <v>0</v>
      </c>
      <c r="FP65" s="40"/>
      <c r="FQ65" s="42"/>
      <c r="FR65" s="42"/>
      <c r="FS65" s="16" t="s">
        <v>4</v>
      </c>
      <c r="FT65" s="17"/>
      <c r="FU65" s="16"/>
      <c r="FV65" s="18"/>
      <c r="FW65" s="19">
        <f t="shared" si="58"/>
        <v>0</v>
      </c>
      <c r="FX65" s="20"/>
      <c r="FY65" s="20">
        <f t="shared" si="59"/>
        <v>0</v>
      </c>
      <c r="FZ65" s="20">
        <f t="shared" si="60"/>
        <v>0</v>
      </c>
      <c r="GA65" s="20">
        <f t="shared" si="61"/>
        <v>0</v>
      </c>
      <c r="GB65" s="21"/>
      <c r="GC65" s="23"/>
      <c r="GD65" s="23"/>
      <c r="GE65" s="35" t="s">
        <v>4</v>
      </c>
      <c r="GF65" s="36"/>
      <c r="GG65" s="35"/>
      <c r="GH65" s="37"/>
      <c r="GI65" s="38">
        <f t="shared" si="62"/>
        <v>0</v>
      </c>
      <c r="GJ65" s="39"/>
      <c r="GK65" s="39">
        <f t="shared" si="64"/>
        <v>0</v>
      </c>
      <c r="GL65" s="39">
        <f t="shared" si="65"/>
        <v>0</v>
      </c>
      <c r="GM65" s="39">
        <f t="shared" si="66"/>
        <v>0</v>
      </c>
      <c r="GN65" s="40"/>
      <c r="GO65" s="42"/>
      <c r="GP65" s="42"/>
      <c r="GQ65" s="16" t="s">
        <v>4</v>
      </c>
      <c r="GR65" s="17">
        <v>10</v>
      </c>
      <c r="GS65" s="16" t="s">
        <v>208</v>
      </c>
      <c r="GT65" s="18">
        <v>28187.88</v>
      </c>
      <c r="GU65" s="19">
        <f t="shared" si="67"/>
        <v>5355.6972000000005</v>
      </c>
      <c r="GV65" s="20">
        <f t="shared" si="80"/>
        <v>33543.5772</v>
      </c>
      <c r="GW65" s="20">
        <f t="shared" si="68"/>
        <v>603784.38959999999</v>
      </c>
      <c r="GX65" s="20">
        <f t="shared" si="106"/>
        <v>0</v>
      </c>
      <c r="GY65" s="20">
        <f t="shared" si="107"/>
        <v>603784.38959999999</v>
      </c>
      <c r="GZ65" s="21"/>
      <c r="HA65" s="23"/>
      <c r="HB65" s="23" t="s">
        <v>211</v>
      </c>
      <c r="HC65" s="35" t="s">
        <v>4</v>
      </c>
      <c r="HD65" s="36"/>
      <c r="HE65" s="35"/>
      <c r="HF65" s="37"/>
      <c r="HG65" s="38">
        <f t="shared" si="69"/>
        <v>0</v>
      </c>
      <c r="HH65" s="39"/>
      <c r="HI65" s="39">
        <f t="shared" si="70"/>
        <v>0</v>
      </c>
      <c r="HJ65" s="39">
        <f t="shared" si="71"/>
        <v>0</v>
      </c>
      <c r="HK65" s="39">
        <f t="shared" si="72"/>
        <v>0</v>
      </c>
      <c r="HL65" s="40"/>
      <c r="HM65" s="42"/>
      <c r="HN65" s="42"/>
      <c r="HO65" s="26">
        <f t="shared" si="83"/>
        <v>33543.5772</v>
      </c>
      <c r="HP65" s="26" t="str">
        <f t="shared" si="84"/>
        <v xml:space="preserve">17. IMCOLMEDICA S.A </v>
      </c>
      <c r="HQ65" s="86">
        <f t="shared" si="75"/>
        <v>603784.38959999999</v>
      </c>
    </row>
    <row r="66" spans="1:225" ht="26.25" x14ac:dyDescent="0.25">
      <c r="A66" s="27">
        <v>64</v>
      </c>
      <c r="B66" s="27">
        <v>42131708</v>
      </c>
      <c r="C66" s="28">
        <v>1910010201884</v>
      </c>
      <c r="D66" s="29" t="s">
        <v>79</v>
      </c>
      <c r="E66" s="31">
        <v>18</v>
      </c>
      <c r="F66" s="31">
        <v>0</v>
      </c>
      <c r="G66" s="59" t="s">
        <v>4</v>
      </c>
      <c r="H66" s="17"/>
      <c r="I66" s="16"/>
      <c r="J66" s="18"/>
      <c r="K66" s="19">
        <f t="shared" si="10"/>
        <v>0</v>
      </c>
      <c r="L66" s="20"/>
      <c r="M66" s="20">
        <f t="shared" si="11"/>
        <v>0</v>
      </c>
      <c r="N66" s="20">
        <f t="shared" si="12"/>
        <v>0</v>
      </c>
      <c r="O66" s="20">
        <f t="shared" si="13"/>
        <v>0</v>
      </c>
      <c r="P66" s="21"/>
      <c r="Q66" s="23"/>
      <c r="R66" s="23"/>
      <c r="S66" s="44" t="s">
        <v>4</v>
      </c>
      <c r="T66" s="36"/>
      <c r="U66" s="35"/>
      <c r="V66" s="37"/>
      <c r="W66" s="39">
        <f t="shared" si="14"/>
        <v>0</v>
      </c>
      <c r="X66" s="39"/>
      <c r="Y66" s="39">
        <f t="shared" si="15"/>
        <v>0</v>
      </c>
      <c r="Z66" s="39">
        <f t="shared" si="16"/>
        <v>0</v>
      </c>
      <c r="AA66" s="39">
        <f t="shared" si="17"/>
        <v>0</v>
      </c>
      <c r="AB66" s="56"/>
      <c r="AC66" s="42"/>
      <c r="AD66" s="42"/>
      <c r="AE66" s="16" t="s">
        <v>4</v>
      </c>
      <c r="AF66" s="17"/>
      <c r="AG66" s="16"/>
      <c r="AH66" s="18"/>
      <c r="AI66" s="19">
        <f t="shared" si="18"/>
        <v>0</v>
      </c>
      <c r="AJ66" s="20"/>
      <c r="AK66" s="20">
        <f t="shared" si="98"/>
        <v>0</v>
      </c>
      <c r="AL66" s="20">
        <f t="shared" si="99"/>
        <v>0</v>
      </c>
      <c r="AM66" s="20">
        <f t="shared" si="19"/>
        <v>0</v>
      </c>
      <c r="AN66" s="21"/>
      <c r="AO66" s="23"/>
      <c r="AP66" s="23"/>
      <c r="AQ66" s="35" t="s">
        <v>4</v>
      </c>
      <c r="AR66" s="36"/>
      <c r="AS66" s="35"/>
      <c r="AT66" s="37"/>
      <c r="AU66" s="38">
        <f t="shared" si="96"/>
        <v>0</v>
      </c>
      <c r="AV66" s="39"/>
      <c r="AW66" s="39">
        <f t="shared" si="110"/>
        <v>0</v>
      </c>
      <c r="AX66" s="39">
        <f t="shared" si="111"/>
        <v>0</v>
      </c>
      <c r="AY66" s="39">
        <f t="shared" si="102"/>
        <v>0</v>
      </c>
      <c r="AZ66" s="40"/>
      <c r="BA66" s="42"/>
      <c r="BB66" s="42"/>
      <c r="BC66" s="16"/>
      <c r="BD66" s="17"/>
      <c r="BE66" s="16"/>
      <c r="BF66" s="18"/>
      <c r="BG66" s="20">
        <f t="shared" si="21"/>
        <v>0</v>
      </c>
      <c r="BH66" s="20"/>
      <c r="BI66" s="20">
        <f t="shared" si="22"/>
        <v>0</v>
      </c>
      <c r="BJ66" s="20">
        <f t="shared" si="23"/>
        <v>0</v>
      </c>
      <c r="BK66" s="20">
        <f t="shared" si="24"/>
        <v>0</v>
      </c>
      <c r="BL66" s="21"/>
      <c r="BM66" s="23"/>
      <c r="BN66" s="23"/>
      <c r="BO66" s="35" t="s">
        <v>4</v>
      </c>
      <c r="BP66" s="36"/>
      <c r="BQ66" s="35"/>
      <c r="BR66" s="37"/>
      <c r="BS66" s="38">
        <f t="shared" si="25"/>
        <v>0</v>
      </c>
      <c r="BT66" s="39"/>
      <c r="BU66" s="39">
        <f t="shared" si="26"/>
        <v>0</v>
      </c>
      <c r="BV66" s="39">
        <f t="shared" si="27"/>
        <v>0</v>
      </c>
      <c r="BW66" s="39">
        <f t="shared" si="28"/>
        <v>0</v>
      </c>
      <c r="BX66" s="40"/>
      <c r="BY66" s="42"/>
      <c r="BZ66" s="42"/>
      <c r="CA66" s="16" t="s">
        <v>4</v>
      </c>
      <c r="CB66" s="17"/>
      <c r="CC66" s="16"/>
      <c r="CD66" s="18"/>
      <c r="CE66" s="19">
        <f t="shared" si="29"/>
        <v>0</v>
      </c>
      <c r="CF66" s="20"/>
      <c r="CG66" s="20">
        <f t="shared" si="30"/>
        <v>0</v>
      </c>
      <c r="CH66" s="20">
        <f t="shared" si="31"/>
        <v>0</v>
      </c>
      <c r="CI66" s="20">
        <f t="shared" si="32"/>
        <v>0</v>
      </c>
      <c r="CJ66" s="21"/>
      <c r="CK66" s="23"/>
      <c r="CL66" s="23"/>
      <c r="CM66" s="35"/>
      <c r="CN66" s="36"/>
      <c r="CO66" s="35"/>
      <c r="CP66" s="37"/>
      <c r="CQ66" s="38">
        <f t="shared" si="33"/>
        <v>0</v>
      </c>
      <c r="CR66" s="39"/>
      <c r="CS66" s="39">
        <f t="shared" si="34"/>
        <v>0</v>
      </c>
      <c r="CT66" s="39">
        <f t="shared" si="35"/>
        <v>0</v>
      </c>
      <c r="CU66" s="39">
        <f t="shared" si="36"/>
        <v>0</v>
      </c>
      <c r="CV66" s="40"/>
      <c r="CW66" s="42"/>
      <c r="CX66" s="42"/>
      <c r="CY66" s="16" t="s">
        <v>4</v>
      </c>
      <c r="CZ66" s="17"/>
      <c r="DA66" s="16"/>
      <c r="DB66" s="18"/>
      <c r="DC66" s="19">
        <f t="shared" si="37"/>
        <v>0</v>
      </c>
      <c r="DD66" s="20"/>
      <c r="DE66" s="20">
        <f t="shared" si="38"/>
        <v>0</v>
      </c>
      <c r="DF66" s="20">
        <f t="shared" si="39"/>
        <v>0</v>
      </c>
      <c r="DG66" s="20">
        <f t="shared" si="40"/>
        <v>0</v>
      </c>
      <c r="DH66" s="21"/>
      <c r="DI66" s="23"/>
      <c r="DJ66" s="23"/>
      <c r="DK66" s="35" t="s">
        <v>4</v>
      </c>
      <c r="DL66" s="36"/>
      <c r="DM66" s="35"/>
      <c r="DN66" s="37"/>
      <c r="DO66" s="38">
        <f t="shared" si="41"/>
        <v>0</v>
      </c>
      <c r="DP66" s="39"/>
      <c r="DQ66" s="39">
        <f t="shared" si="42"/>
        <v>0</v>
      </c>
      <c r="DR66" s="39">
        <f t="shared" si="43"/>
        <v>0</v>
      </c>
      <c r="DS66" s="39">
        <f t="shared" si="44"/>
        <v>0</v>
      </c>
      <c r="DT66" s="40"/>
      <c r="DU66" s="42"/>
      <c r="DV66" s="42"/>
      <c r="DW66" s="16" t="s">
        <v>4</v>
      </c>
      <c r="DX66" s="17"/>
      <c r="DY66" s="16"/>
      <c r="DZ66" s="18"/>
      <c r="EA66" s="19">
        <f t="shared" si="45"/>
        <v>0</v>
      </c>
      <c r="EB66" s="20"/>
      <c r="EC66" s="20">
        <f t="shared" si="46"/>
        <v>0</v>
      </c>
      <c r="ED66" s="20">
        <f t="shared" si="47"/>
        <v>0</v>
      </c>
      <c r="EE66" s="20">
        <f t="shared" si="48"/>
        <v>0</v>
      </c>
      <c r="EF66" s="21"/>
      <c r="EG66" s="23"/>
      <c r="EH66" s="23"/>
      <c r="EI66" s="35" t="s">
        <v>4</v>
      </c>
      <c r="EJ66" s="36"/>
      <c r="EK66" s="35"/>
      <c r="EL66" s="37"/>
      <c r="EM66" s="38">
        <f t="shared" si="49"/>
        <v>0</v>
      </c>
      <c r="EN66" s="39"/>
      <c r="EO66" s="39">
        <f t="shared" si="103"/>
        <v>0</v>
      </c>
      <c r="EP66" s="39">
        <f t="shared" si="104"/>
        <v>0</v>
      </c>
      <c r="EQ66" s="39">
        <f t="shared" si="50"/>
        <v>0</v>
      </c>
      <c r="ER66" s="40"/>
      <c r="ES66" s="42"/>
      <c r="ET66" s="42"/>
      <c r="EU66" s="16" t="s">
        <v>4</v>
      </c>
      <c r="EV66" s="17"/>
      <c r="EW66" s="16"/>
      <c r="EX66" s="18"/>
      <c r="EY66" s="19">
        <f t="shared" si="51"/>
        <v>0</v>
      </c>
      <c r="EZ66" s="20"/>
      <c r="FA66" s="20">
        <f t="shared" si="52"/>
        <v>0</v>
      </c>
      <c r="FB66" s="20">
        <f t="shared" si="53"/>
        <v>0</v>
      </c>
      <c r="FC66" s="20">
        <f t="shared" si="54"/>
        <v>0</v>
      </c>
      <c r="FD66" s="21"/>
      <c r="FE66" s="23"/>
      <c r="FF66" s="23"/>
      <c r="FG66" s="35" t="s">
        <v>4</v>
      </c>
      <c r="FH66" s="36"/>
      <c r="FI66" s="35"/>
      <c r="FJ66" s="37"/>
      <c r="FK66" s="38">
        <f t="shared" si="55"/>
        <v>0</v>
      </c>
      <c r="FL66" s="39"/>
      <c r="FM66" s="39">
        <f t="shared" si="105"/>
        <v>0</v>
      </c>
      <c r="FN66" s="39">
        <f t="shared" si="56"/>
        <v>0</v>
      </c>
      <c r="FO66" s="39">
        <f t="shared" si="57"/>
        <v>0</v>
      </c>
      <c r="FP66" s="40"/>
      <c r="FQ66" s="42"/>
      <c r="FR66" s="42"/>
      <c r="FS66" s="16" t="s">
        <v>4</v>
      </c>
      <c r="FT66" s="17"/>
      <c r="FU66" s="16"/>
      <c r="FV66" s="18"/>
      <c r="FW66" s="19">
        <f t="shared" si="58"/>
        <v>0</v>
      </c>
      <c r="FX66" s="20"/>
      <c r="FY66" s="20">
        <f t="shared" si="59"/>
        <v>0</v>
      </c>
      <c r="FZ66" s="20">
        <f t="shared" si="60"/>
        <v>0</v>
      </c>
      <c r="GA66" s="20">
        <f t="shared" si="61"/>
        <v>0</v>
      </c>
      <c r="GB66" s="21"/>
      <c r="GC66" s="23"/>
      <c r="GD66" s="23"/>
      <c r="GE66" s="35" t="s">
        <v>4</v>
      </c>
      <c r="GF66" s="36"/>
      <c r="GG66" s="35"/>
      <c r="GH66" s="37"/>
      <c r="GI66" s="38">
        <f t="shared" si="62"/>
        <v>0</v>
      </c>
      <c r="GJ66" s="39"/>
      <c r="GK66" s="39">
        <f t="shared" si="64"/>
        <v>0</v>
      </c>
      <c r="GL66" s="39">
        <f t="shared" si="65"/>
        <v>0</v>
      </c>
      <c r="GM66" s="39">
        <f t="shared" si="66"/>
        <v>0</v>
      </c>
      <c r="GN66" s="40"/>
      <c r="GO66" s="42"/>
      <c r="GP66" s="42"/>
      <c r="GQ66" s="16" t="s">
        <v>4</v>
      </c>
      <c r="GR66" s="17">
        <v>10</v>
      </c>
      <c r="GS66" s="16" t="s">
        <v>208</v>
      </c>
      <c r="GT66" s="18">
        <v>28187.88</v>
      </c>
      <c r="GU66" s="19">
        <f t="shared" si="67"/>
        <v>5355.6972000000005</v>
      </c>
      <c r="GV66" s="20">
        <f t="shared" si="80"/>
        <v>33543.5772</v>
      </c>
      <c r="GW66" s="20">
        <f t="shared" si="68"/>
        <v>603784.38959999999</v>
      </c>
      <c r="GX66" s="20">
        <f t="shared" si="106"/>
        <v>0</v>
      </c>
      <c r="GY66" s="20">
        <f t="shared" si="107"/>
        <v>603784.38959999999</v>
      </c>
      <c r="GZ66" s="21"/>
      <c r="HA66" s="23"/>
      <c r="HB66" s="23" t="s">
        <v>211</v>
      </c>
      <c r="HC66" s="35" t="s">
        <v>4</v>
      </c>
      <c r="HD66" s="36"/>
      <c r="HE66" s="35"/>
      <c r="HF66" s="37"/>
      <c r="HG66" s="38">
        <f t="shared" si="69"/>
        <v>0</v>
      </c>
      <c r="HH66" s="39"/>
      <c r="HI66" s="39">
        <f t="shared" si="70"/>
        <v>0</v>
      </c>
      <c r="HJ66" s="39">
        <f t="shared" si="71"/>
        <v>0</v>
      </c>
      <c r="HK66" s="39">
        <f t="shared" si="72"/>
        <v>0</v>
      </c>
      <c r="HL66" s="40"/>
      <c r="HM66" s="42"/>
      <c r="HN66" s="42"/>
      <c r="HO66" s="26">
        <f t="shared" si="83"/>
        <v>33543.5772</v>
      </c>
      <c r="HP66" s="26" t="str">
        <f t="shared" si="84"/>
        <v xml:space="preserve">17. IMCOLMEDICA S.A </v>
      </c>
      <c r="HQ66" s="86">
        <f t="shared" si="75"/>
        <v>603784.38959999999</v>
      </c>
    </row>
    <row r="67" spans="1:225" x14ac:dyDescent="0.25">
      <c r="A67" s="27">
        <v>65</v>
      </c>
      <c r="B67" s="27">
        <v>42131708</v>
      </c>
      <c r="C67" s="28">
        <v>1910200100004</v>
      </c>
      <c r="D67" s="29" t="s">
        <v>80</v>
      </c>
      <c r="E67" s="31">
        <v>1800</v>
      </c>
      <c r="F67" s="31">
        <v>540</v>
      </c>
      <c r="G67" s="59" t="s">
        <v>4</v>
      </c>
      <c r="H67" s="17"/>
      <c r="I67" s="16"/>
      <c r="J67" s="18"/>
      <c r="K67" s="19">
        <f t="shared" si="10"/>
        <v>0</v>
      </c>
      <c r="L67" s="20"/>
      <c r="M67" s="20">
        <f t="shared" si="11"/>
        <v>0</v>
      </c>
      <c r="N67" s="20">
        <f t="shared" si="12"/>
        <v>0</v>
      </c>
      <c r="O67" s="20">
        <f t="shared" si="13"/>
        <v>0</v>
      </c>
      <c r="P67" s="21"/>
      <c r="Q67" s="23"/>
      <c r="R67" s="23"/>
      <c r="S67" s="44" t="s">
        <v>4</v>
      </c>
      <c r="T67" s="36" t="s">
        <v>4</v>
      </c>
      <c r="U67" s="35" t="s">
        <v>104</v>
      </c>
      <c r="V67" s="37">
        <v>955</v>
      </c>
      <c r="W67" s="39">
        <f t="shared" si="14"/>
        <v>181.45</v>
      </c>
      <c r="X67" s="39">
        <f t="shared" si="78"/>
        <v>1136.45</v>
      </c>
      <c r="Y67" s="39">
        <f t="shared" si="15"/>
        <v>2045610</v>
      </c>
      <c r="Z67" s="39">
        <f t="shared" si="16"/>
        <v>613683</v>
      </c>
      <c r="AA67" s="39">
        <f t="shared" si="17"/>
        <v>2659293</v>
      </c>
      <c r="AB67" s="56">
        <v>3</v>
      </c>
      <c r="AC67" s="42"/>
      <c r="AD67" s="42" t="s">
        <v>113</v>
      </c>
      <c r="AE67" s="16" t="s">
        <v>4</v>
      </c>
      <c r="AF67" s="17"/>
      <c r="AG67" s="16"/>
      <c r="AH67" s="18"/>
      <c r="AI67" s="19">
        <f t="shared" si="18"/>
        <v>0</v>
      </c>
      <c r="AJ67" s="20"/>
      <c r="AK67" s="20">
        <f t="shared" ref="AK67:AK68" si="112">+AJ67*E67</f>
        <v>0</v>
      </c>
      <c r="AL67" s="20">
        <f t="shared" si="99"/>
        <v>0</v>
      </c>
      <c r="AM67" s="20">
        <f t="shared" si="19"/>
        <v>0</v>
      </c>
      <c r="AN67" s="21"/>
      <c r="AO67" s="23"/>
      <c r="AP67" s="23"/>
      <c r="AQ67" s="35" t="s">
        <v>4</v>
      </c>
      <c r="AR67" s="36"/>
      <c r="AS67" s="35"/>
      <c r="AT67" s="37"/>
      <c r="AU67" s="38">
        <f t="shared" si="96"/>
        <v>0</v>
      </c>
      <c r="AV67" s="39"/>
      <c r="AW67" s="39">
        <f t="shared" si="110"/>
        <v>0</v>
      </c>
      <c r="AX67" s="39">
        <f t="shared" si="111"/>
        <v>0</v>
      </c>
      <c r="AY67" s="39">
        <f t="shared" si="102"/>
        <v>0</v>
      </c>
      <c r="AZ67" s="40"/>
      <c r="BA67" s="42"/>
      <c r="BB67" s="42"/>
      <c r="BC67" s="16"/>
      <c r="BD67" s="17"/>
      <c r="BE67" s="16"/>
      <c r="BF67" s="18"/>
      <c r="BG67" s="20">
        <f t="shared" si="21"/>
        <v>0</v>
      </c>
      <c r="BH67" s="20"/>
      <c r="BI67" s="20">
        <f t="shared" si="22"/>
        <v>0</v>
      </c>
      <c r="BJ67" s="20">
        <f t="shared" si="23"/>
        <v>0</v>
      </c>
      <c r="BK67" s="20">
        <f t="shared" si="24"/>
        <v>0</v>
      </c>
      <c r="BL67" s="21"/>
      <c r="BM67" s="23"/>
      <c r="BN67" s="23"/>
      <c r="BO67" s="35" t="s">
        <v>4</v>
      </c>
      <c r="BP67" s="36"/>
      <c r="BQ67" s="35"/>
      <c r="BR67" s="37"/>
      <c r="BS67" s="38">
        <f t="shared" si="25"/>
        <v>0</v>
      </c>
      <c r="BT67" s="39"/>
      <c r="BU67" s="39">
        <f t="shared" si="26"/>
        <v>0</v>
      </c>
      <c r="BV67" s="39">
        <f t="shared" si="27"/>
        <v>0</v>
      </c>
      <c r="BW67" s="39">
        <f t="shared" si="28"/>
        <v>0</v>
      </c>
      <c r="BX67" s="40"/>
      <c r="BY67" s="42"/>
      <c r="BZ67" s="42"/>
      <c r="CA67" s="16" t="s">
        <v>4</v>
      </c>
      <c r="CB67" s="17"/>
      <c r="CC67" s="16"/>
      <c r="CD67" s="18"/>
      <c r="CE67" s="19">
        <f t="shared" si="29"/>
        <v>0</v>
      </c>
      <c r="CF67" s="20"/>
      <c r="CG67" s="20">
        <f t="shared" si="30"/>
        <v>0</v>
      </c>
      <c r="CH67" s="20">
        <f t="shared" si="31"/>
        <v>0</v>
      </c>
      <c r="CI67" s="20">
        <f t="shared" si="32"/>
        <v>0</v>
      </c>
      <c r="CJ67" s="21"/>
      <c r="CK67" s="23"/>
      <c r="CL67" s="23"/>
      <c r="CM67" s="35"/>
      <c r="CN67" s="36"/>
      <c r="CO67" s="35"/>
      <c r="CP67" s="37"/>
      <c r="CQ67" s="38">
        <f t="shared" si="33"/>
        <v>0</v>
      </c>
      <c r="CR67" s="39"/>
      <c r="CS67" s="39">
        <f t="shared" si="34"/>
        <v>0</v>
      </c>
      <c r="CT67" s="39">
        <f t="shared" si="35"/>
        <v>0</v>
      </c>
      <c r="CU67" s="39">
        <f t="shared" si="36"/>
        <v>0</v>
      </c>
      <c r="CV67" s="40"/>
      <c r="CW67" s="42"/>
      <c r="CX67" s="42"/>
      <c r="CY67" s="16" t="s">
        <v>4</v>
      </c>
      <c r="CZ67" s="17"/>
      <c r="DA67" s="16"/>
      <c r="DB67" s="18"/>
      <c r="DC67" s="19">
        <f t="shared" si="37"/>
        <v>0</v>
      </c>
      <c r="DD67" s="20"/>
      <c r="DE67" s="20">
        <f t="shared" si="38"/>
        <v>0</v>
      </c>
      <c r="DF67" s="20">
        <f t="shared" si="39"/>
        <v>0</v>
      </c>
      <c r="DG67" s="20">
        <f t="shared" si="40"/>
        <v>0</v>
      </c>
      <c r="DH67" s="21"/>
      <c r="DI67" s="23"/>
      <c r="DJ67" s="23"/>
      <c r="DK67" s="35" t="s">
        <v>4</v>
      </c>
      <c r="DL67" s="36"/>
      <c r="DM67" s="35"/>
      <c r="DN67" s="37"/>
      <c r="DO67" s="38">
        <f t="shared" si="41"/>
        <v>0</v>
      </c>
      <c r="DP67" s="39"/>
      <c r="DQ67" s="39">
        <f t="shared" si="42"/>
        <v>0</v>
      </c>
      <c r="DR67" s="39">
        <f t="shared" si="43"/>
        <v>0</v>
      </c>
      <c r="DS67" s="39">
        <f t="shared" si="44"/>
        <v>0</v>
      </c>
      <c r="DT67" s="40"/>
      <c r="DU67" s="42"/>
      <c r="DV67" s="42"/>
      <c r="DW67" s="16" t="s">
        <v>4</v>
      </c>
      <c r="DX67" s="17"/>
      <c r="DY67" s="16"/>
      <c r="DZ67" s="18"/>
      <c r="EA67" s="19">
        <f t="shared" si="45"/>
        <v>0</v>
      </c>
      <c r="EB67" s="20"/>
      <c r="EC67" s="20">
        <f t="shared" si="46"/>
        <v>0</v>
      </c>
      <c r="ED67" s="20">
        <f t="shared" si="47"/>
        <v>0</v>
      </c>
      <c r="EE67" s="20">
        <f t="shared" si="48"/>
        <v>0</v>
      </c>
      <c r="EF67" s="21"/>
      <c r="EG67" s="23"/>
      <c r="EH67" s="23"/>
      <c r="EI67" s="35" t="s">
        <v>4</v>
      </c>
      <c r="EJ67" s="36"/>
      <c r="EK67" s="35"/>
      <c r="EL67" s="37"/>
      <c r="EM67" s="38">
        <f t="shared" si="49"/>
        <v>0</v>
      </c>
      <c r="EN67" s="39"/>
      <c r="EO67" s="39">
        <f t="shared" ref="EO67:EO68" si="113">+EN67*E67</f>
        <v>0</v>
      </c>
      <c r="EP67" s="39">
        <f t="shared" si="104"/>
        <v>0</v>
      </c>
      <c r="EQ67" s="39">
        <f t="shared" si="50"/>
        <v>0</v>
      </c>
      <c r="ER67" s="40"/>
      <c r="ES67" s="42"/>
      <c r="ET67" s="42"/>
      <c r="EU67" s="16" t="s">
        <v>4</v>
      </c>
      <c r="EV67" s="17"/>
      <c r="EW67" s="16"/>
      <c r="EX67" s="18"/>
      <c r="EY67" s="19">
        <f t="shared" si="51"/>
        <v>0</v>
      </c>
      <c r="EZ67" s="20"/>
      <c r="FA67" s="20">
        <f t="shared" si="52"/>
        <v>0</v>
      </c>
      <c r="FB67" s="20">
        <f t="shared" si="53"/>
        <v>0</v>
      </c>
      <c r="FC67" s="20">
        <f t="shared" si="54"/>
        <v>0</v>
      </c>
      <c r="FD67" s="21"/>
      <c r="FE67" s="23"/>
      <c r="FF67" s="23"/>
      <c r="FG67" s="35" t="s">
        <v>4</v>
      </c>
      <c r="FH67" s="36"/>
      <c r="FI67" s="35"/>
      <c r="FJ67" s="37"/>
      <c r="FK67" s="38">
        <f t="shared" si="55"/>
        <v>0</v>
      </c>
      <c r="FL67" s="39"/>
      <c r="FM67" s="39">
        <f t="shared" ref="FM67:FM68" si="114">+FL67*E67</f>
        <v>0</v>
      </c>
      <c r="FN67" s="39">
        <f t="shared" si="56"/>
        <v>0</v>
      </c>
      <c r="FO67" s="39">
        <f t="shared" si="57"/>
        <v>0</v>
      </c>
      <c r="FP67" s="40"/>
      <c r="FQ67" s="42"/>
      <c r="FR67" s="42"/>
      <c r="FS67" s="16" t="s">
        <v>4</v>
      </c>
      <c r="FT67" s="17"/>
      <c r="FU67" s="16"/>
      <c r="FV67" s="18"/>
      <c r="FW67" s="19">
        <f t="shared" si="58"/>
        <v>0</v>
      </c>
      <c r="FX67" s="20"/>
      <c r="FY67" s="20">
        <f t="shared" si="59"/>
        <v>0</v>
      </c>
      <c r="FZ67" s="20">
        <f t="shared" si="60"/>
        <v>0</v>
      </c>
      <c r="GA67" s="20">
        <f t="shared" si="61"/>
        <v>0</v>
      </c>
      <c r="GB67" s="21"/>
      <c r="GC67" s="23"/>
      <c r="GD67" s="23"/>
      <c r="GE67" s="35" t="s">
        <v>4</v>
      </c>
      <c r="GF67" s="36"/>
      <c r="GG67" s="35"/>
      <c r="GH67" s="37"/>
      <c r="GI67" s="38">
        <f t="shared" si="62"/>
        <v>0</v>
      </c>
      <c r="GJ67" s="39"/>
      <c r="GK67" s="39">
        <f t="shared" si="64"/>
        <v>0</v>
      </c>
      <c r="GL67" s="39">
        <f t="shared" si="65"/>
        <v>0</v>
      </c>
      <c r="GM67" s="39">
        <f t="shared" si="66"/>
        <v>0</v>
      </c>
      <c r="GN67" s="40"/>
      <c r="GO67" s="42"/>
      <c r="GP67" s="42"/>
      <c r="GQ67" s="16" t="s">
        <v>4</v>
      </c>
      <c r="GR67" s="17">
        <v>20</v>
      </c>
      <c r="GS67" s="16" t="s">
        <v>114</v>
      </c>
      <c r="GT67" s="18">
        <v>69111.55</v>
      </c>
      <c r="GU67" s="19">
        <f t="shared" si="67"/>
        <v>13131.194500000001</v>
      </c>
      <c r="GV67" s="20">
        <f t="shared" si="80"/>
        <v>82242.744500000001</v>
      </c>
      <c r="GW67" s="20">
        <f t="shared" si="68"/>
        <v>148036940.09999999</v>
      </c>
      <c r="GX67" s="20">
        <f t="shared" si="106"/>
        <v>44411082.030000001</v>
      </c>
      <c r="GY67" s="20">
        <f t="shared" ref="GY67:GY68" si="115">+GX67+GW67</f>
        <v>192448022.13</v>
      </c>
      <c r="GZ67" s="21"/>
      <c r="HA67" s="23"/>
      <c r="HB67" s="23" t="s">
        <v>211</v>
      </c>
      <c r="HC67" s="35" t="s">
        <v>4</v>
      </c>
      <c r="HD67" s="36"/>
      <c r="HE67" s="35"/>
      <c r="HF67" s="37"/>
      <c r="HG67" s="38">
        <f t="shared" si="69"/>
        <v>0</v>
      </c>
      <c r="HH67" s="39"/>
      <c r="HI67" s="39">
        <f t="shared" si="70"/>
        <v>0</v>
      </c>
      <c r="HJ67" s="39">
        <f t="shared" si="71"/>
        <v>0</v>
      </c>
      <c r="HK67" s="39">
        <f t="shared" si="72"/>
        <v>0</v>
      </c>
      <c r="HL67" s="40"/>
      <c r="HM67" s="42"/>
      <c r="HN67" s="42"/>
      <c r="HO67" s="26">
        <f t="shared" si="83"/>
        <v>1136.45</v>
      </c>
      <c r="HP67" s="26" t="str">
        <f t="shared" si="84"/>
        <v>2. BIOPLAST S.A</v>
      </c>
      <c r="HQ67" s="86">
        <f t="shared" si="75"/>
        <v>2659293</v>
      </c>
    </row>
    <row r="68" spans="1:225" ht="26.25" x14ac:dyDescent="0.25">
      <c r="A68" s="27">
        <v>66</v>
      </c>
      <c r="B68" s="27">
        <v>42131708</v>
      </c>
      <c r="C68" s="28">
        <v>1910200100005</v>
      </c>
      <c r="D68" s="29" t="s">
        <v>81</v>
      </c>
      <c r="E68" s="31">
        <v>137700</v>
      </c>
      <c r="F68" s="31">
        <v>13500</v>
      </c>
      <c r="G68" s="59" t="s">
        <v>4</v>
      </c>
      <c r="H68" s="17" t="s">
        <v>103</v>
      </c>
      <c r="I68" s="16" t="s">
        <v>104</v>
      </c>
      <c r="J68" s="18">
        <v>120</v>
      </c>
      <c r="K68" s="19">
        <f t="shared" si="10"/>
        <v>22.8</v>
      </c>
      <c r="L68" s="20">
        <f t="shared" si="77"/>
        <v>142.80000000000001</v>
      </c>
      <c r="M68" s="20">
        <f t="shared" si="11"/>
        <v>19663560</v>
      </c>
      <c r="N68" s="20">
        <f t="shared" si="12"/>
        <v>1927800.0000000002</v>
      </c>
      <c r="O68" s="20">
        <f t="shared" si="13"/>
        <v>21591360</v>
      </c>
      <c r="P68" s="21"/>
      <c r="Q68" s="23"/>
      <c r="R68" s="23" t="s">
        <v>105</v>
      </c>
      <c r="S68" s="44" t="s">
        <v>4</v>
      </c>
      <c r="T68" s="36" t="s">
        <v>112</v>
      </c>
      <c r="U68" s="35" t="s">
        <v>104</v>
      </c>
      <c r="V68" s="37">
        <v>87</v>
      </c>
      <c r="W68" s="39">
        <f t="shared" ref="W68" si="116">+V68*19%</f>
        <v>16.53</v>
      </c>
      <c r="X68" s="39">
        <f t="shared" ref="X68" si="117">+W68+V68</f>
        <v>103.53</v>
      </c>
      <c r="Y68" s="39">
        <f t="shared" ref="Y68" si="118">+X68*$E68</f>
        <v>14256081</v>
      </c>
      <c r="Z68" s="39">
        <f t="shared" ref="Z68" si="119">+X68*$F68</f>
        <v>1397655</v>
      </c>
      <c r="AA68" s="39">
        <f t="shared" ref="AA68" si="120">+Z68+Y68</f>
        <v>15653736</v>
      </c>
      <c r="AB68" s="56">
        <v>3</v>
      </c>
      <c r="AC68" s="42"/>
      <c r="AD68" s="42" t="s">
        <v>113</v>
      </c>
      <c r="AE68" s="16" t="s">
        <v>4</v>
      </c>
      <c r="AF68" s="17" t="s">
        <v>126</v>
      </c>
      <c r="AG68" s="16" t="s">
        <v>127</v>
      </c>
      <c r="AH68" s="18">
        <v>95</v>
      </c>
      <c r="AI68" s="19">
        <f t="shared" si="18"/>
        <v>18.05</v>
      </c>
      <c r="AJ68" s="20">
        <f t="shared" ref="AJ68" si="121">+AI68+AH68</f>
        <v>113.05</v>
      </c>
      <c r="AK68" s="20">
        <f t="shared" si="112"/>
        <v>15566985</v>
      </c>
      <c r="AL68" s="20">
        <f t="shared" si="99"/>
        <v>1526175</v>
      </c>
      <c r="AM68" s="20">
        <f t="shared" ref="AM68:AM69" si="122">+AL68+AK68</f>
        <v>17093160</v>
      </c>
      <c r="AN68" s="21"/>
      <c r="AO68" s="23"/>
      <c r="AP68" s="23" t="s">
        <v>128</v>
      </c>
      <c r="AQ68" s="35" t="s">
        <v>4</v>
      </c>
      <c r="AR68" s="36"/>
      <c r="AS68" s="35"/>
      <c r="AT68" s="37"/>
      <c r="AU68" s="38">
        <f t="shared" si="96"/>
        <v>0</v>
      </c>
      <c r="AV68" s="39"/>
      <c r="AW68" s="39">
        <f t="shared" si="110"/>
        <v>0</v>
      </c>
      <c r="AX68" s="39">
        <f t="shared" si="111"/>
        <v>0</v>
      </c>
      <c r="AY68" s="39">
        <f t="shared" si="102"/>
        <v>0</v>
      </c>
      <c r="AZ68" s="40"/>
      <c r="BA68" s="42"/>
      <c r="BB68" s="42"/>
      <c r="BC68" s="16"/>
      <c r="BD68" s="17"/>
      <c r="BE68" s="16"/>
      <c r="BF68" s="18"/>
      <c r="BG68" s="20">
        <f t="shared" ref="BG68" si="123">+BF68*19%</f>
        <v>0</v>
      </c>
      <c r="BH68" s="20"/>
      <c r="BI68" s="20">
        <f t="shared" ref="BI68" si="124">+BH68*$E68</f>
        <v>0</v>
      </c>
      <c r="BJ68" s="20">
        <f t="shared" ref="BJ68" si="125">+BH68*$F68</f>
        <v>0</v>
      </c>
      <c r="BK68" s="20">
        <f t="shared" ref="BK68" si="126">+BJ68+BI68</f>
        <v>0</v>
      </c>
      <c r="BL68" s="21"/>
      <c r="BM68" s="23"/>
      <c r="BN68" s="23"/>
      <c r="BO68" s="35" t="s">
        <v>4</v>
      </c>
      <c r="BP68" s="36"/>
      <c r="BQ68" s="35"/>
      <c r="BR68" s="37"/>
      <c r="BS68" s="38">
        <f t="shared" ref="BS68" si="127">+BR68*19%</f>
        <v>0</v>
      </c>
      <c r="BT68" s="39"/>
      <c r="BU68" s="39">
        <f t="shared" ref="BU68" si="128">+BT68*E68</f>
        <v>0</v>
      </c>
      <c r="BV68" s="39">
        <f t="shared" ref="BV68" si="129">+BT68*F68</f>
        <v>0</v>
      </c>
      <c r="BW68" s="39">
        <f t="shared" ref="BW68" si="130">+BV68+BU68</f>
        <v>0</v>
      </c>
      <c r="BX68" s="40"/>
      <c r="BY68" s="42"/>
      <c r="BZ68" s="42"/>
      <c r="CA68" s="16" t="s">
        <v>4</v>
      </c>
      <c r="CB68" s="17"/>
      <c r="CC68" s="16"/>
      <c r="CD68" s="18"/>
      <c r="CE68" s="19">
        <f t="shared" ref="CE68" si="131">CD68*19%</f>
        <v>0</v>
      </c>
      <c r="CF68" s="20"/>
      <c r="CG68" s="20">
        <f t="shared" ref="CG68" si="132">+CF68*E68</f>
        <v>0</v>
      </c>
      <c r="CH68" s="20">
        <f t="shared" ref="CH68" si="133">+CF68*F68</f>
        <v>0</v>
      </c>
      <c r="CI68" s="20">
        <f t="shared" ref="CI68" si="134">+CH68+CG68</f>
        <v>0</v>
      </c>
      <c r="CJ68" s="21"/>
      <c r="CK68" s="23"/>
      <c r="CL68" s="23"/>
      <c r="CM68" s="35"/>
      <c r="CN68" s="36"/>
      <c r="CO68" s="35"/>
      <c r="CP68" s="37"/>
      <c r="CQ68" s="38">
        <f t="shared" ref="CQ68" si="135">+CP68*19%</f>
        <v>0</v>
      </c>
      <c r="CR68" s="39"/>
      <c r="CS68" s="39">
        <f t="shared" ref="CS68" si="136">+CR68*E68</f>
        <v>0</v>
      </c>
      <c r="CT68" s="39">
        <f t="shared" ref="CT68" si="137">+CR68*F68</f>
        <v>0</v>
      </c>
      <c r="CU68" s="39">
        <f t="shared" ref="CU68" si="138">+CS68+CT68</f>
        <v>0</v>
      </c>
      <c r="CV68" s="40"/>
      <c r="CW68" s="42"/>
      <c r="CX68" s="42"/>
      <c r="CY68" s="16" t="s">
        <v>4</v>
      </c>
      <c r="CZ68" s="17"/>
      <c r="DA68" s="16"/>
      <c r="DB68" s="18"/>
      <c r="DC68" s="19">
        <f t="shared" ref="DC68" si="139">+DB68*19%</f>
        <v>0</v>
      </c>
      <c r="DD68" s="20"/>
      <c r="DE68" s="20">
        <f t="shared" ref="DE68" si="140">+DD68*E68</f>
        <v>0</v>
      </c>
      <c r="DF68" s="20">
        <f t="shared" ref="DF68" si="141">+DD68*F68</f>
        <v>0</v>
      </c>
      <c r="DG68" s="20">
        <f t="shared" ref="DG68" si="142">+DF68+DE68</f>
        <v>0</v>
      </c>
      <c r="DH68" s="21"/>
      <c r="DI68" s="23"/>
      <c r="DJ68" s="23"/>
      <c r="DK68" s="35" t="s">
        <v>4</v>
      </c>
      <c r="DL68" s="36" t="s">
        <v>126</v>
      </c>
      <c r="DM68" s="35" t="s">
        <v>180</v>
      </c>
      <c r="DN68" s="37">
        <v>100</v>
      </c>
      <c r="DO68" s="38">
        <f t="shared" ref="DO68" si="143">+DN68*19%</f>
        <v>19</v>
      </c>
      <c r="DP68" s="39">
        <f t="shared" ref="DP68" si="144">+DO68+DN68</f>
        <v>119</v>
      </c>
      <c r="DQ68" s="39">
        <f t="shared" ref="DQ68" si="145">+DP68*E68</f>
        <v>16386300</v>
      </c>
      <c r="DR68" s="39">
        <f t="shared" ref="DR68" si="146">+DP68*F68</f>
        <v>1606500</v>
      </c>
      <c r="DS68" s="39">
        <f t="shared" ref="DS68:DS69" si="147">+DQ68+DR68</f>
        <v>17992800</v>
      </c>
      <c r="DT68" s="40"/>
      <c r="DU68" s="42"/>
      <c r="DV68" s="42" t="s">
        <v>173</v>
      </c>
      <c r="DW68" s="16" t="s">
        <v>4</v>
      </c>
      <c r="DX68" s="17"/>
      <c r="DY68" s="16"/>
      <c r="DZ68" s="18"/>
      <c r="EA68" s="19">
        <f t="shared" ref="EA68" si="148">+DZ68*19%</f>
        <v>0</v>
      </c>
      <c r="EB68" s="20"/>
      <c r="EC68" s="20">
        <f t="shared" ref="EC68" si="149">+EB68*E68</f>
        <v>0</v>
      </c>
      <c r="ED68" s="20">
        <f t="shared" ref="ED68" si="150">+EB68*F68</f>
        <v>0</v>
      </c>
      <c r="EE68" s="20">
        <f t="shared" ref="EE68:EE69" si="151">+ED68+EC68</f>
        <v>0</v>
      </c>
      <c r="EF68" s="21"/>
      <c r="EG68" s="23"/>
      <c r="EH68" s="23"/>
      <c r="EI68" s="35" t="s">
        <v>4</v>
      </c>
      <c r="EJ68" s="36"/>
      <c r="EK68" s="35"/>
      <c r="EL68" s="37"/>
      <c r="EM68" s="38">
        <f t="shared" ref="EM68" si="152">EL68*19%</f>
        <v>0</v>
      </c>
      <c r="EN68" s="39"/>
      <c r="EO68" s="39">
        <f t="shared" si="113"/>
        <v>0</v>
      </c>
      <c r="EP68" s="39">
        <f t="shared" si="104"/>
        <v>0</v>
      </c>
      <c r="EQ68" s="39">
        <f t="shared" ref="EQ68" si="153">+EP68+EO68</f>
        <v>0</v>
      </c>
      <c r="ER68" s="40"/>
      <c r="ES68" s="42"/>
      <c r="ET68" s="42"/>
      <c r="EU68" s="16" t="s">
        <v>4</v>
      </c>
      <c r="EV68" s="17"/>
      <c r="EW68" s="16"/>
      <c r="EX68" s="18"/>
      <c r="EY68" s="19">
        <f t="shared" ref="EY68" si="154">+EX68*19%</f>
        <v>0</v>
      </c>
      <c r="EZ68" s="20"/>
      <c r="FA68" s="20">
        <f t="shared" ref="FA68" si="155">+EZ68*E68</f>
        <v>0</v>
      </c>
      <c r="FB68" s="20">
        <f t="shared" ref="FB68" si="156">+EZ68*F68</f>
        <v>0</v>
      </c>
      <c r="FC68" s="20">
        <f t="shared" ref="FC68" si="157">+FB68+FA68</f>
        <v>0</v>
      </c>
      <c r="FD68" s="21"/>
      <c r="FE68" s="23"/>
      <c r="FF68" s="23"/>
      <c r="FG68" s="35" t="s">
        <v>4</v>
      </c>
      <c r="FH68" s="36"/>
      <c r="FI68" s="35"/>
      <c r="FJ68" s="37"/>
      <c r="FK68" s="38">
        <f t="shared" ref="FK68" si="158">+FJ68*19%</f>
        <v>0</v>
      </c>
      <c r="FL68" s="39"/>
      <c r="FM68" s="39">
        <f t="shared" si="114"/>
        <v>0</v>
      </c>
      <c r="FN68" s="39">
        <f t="shared" ref="FN68" si="159">+FL68*F68</f>
        <v>0</v>
      </c>
      <c r="FO68" s="39">
        <f t="shared" ref="FO68" si="160">+FN68+FM68</f>
        <v>0</v>
      </c>
      <c r="FP68" s="40"/>
      <c r="FQ68" s="42"/>
      <c r="FR68" s="42"/>
      <c r="FS68" s="16" t="s">
        <v>4</v>
      </c>
      <c r="FT68" s="17"/>
      <c r="FU68" s="16"/>
      <c r="FV68" s="18"/>
      <c r="FW68" s="19">
        <f t="shared" ref="FW68" si="161">+FV68*19%</f>
        <v>0</v>
      </c>
      <c r="FX68" s="20"/>
      <c r="FY68" s="20">
        <f t="shared" ref="FY68" si="162">+FX68*E68</f>
        <v>0</v>
      </c>
      <c r="FZ68" s="20">
        <f t="shared" ref="FZ68" si="163">+FX68*F68</f>
        <v>0</v>
      </c>
      <c r="GA68" s="20">
        <f t="shared" ref="GA68:GA69" si="164">+FZ68+FY68</f>
        <v>0</v>
      </c>
      <c r="GB68" s="21"/>
      <c r="GC68" s="23"/>
      <c r="GD68" s="23"/>
      <c r="GE68" s="35" t="s">
        <v>4</v>
      </c>
      <c r="GF68" s="36"/>
      <c r="GG68" s="35"/>
      <c r="GH68" s="37"/>
      <c r="GI68" s="38">
        <f t="shared" ref="GI68" si="165">+GH68*19%</f>
        <v>0</v>
      </c>
      <c r="GJ68" s="39"/>
      <c r="GK68" s="39">
        <f t="shared" ref="GK68" si="166">+GJ68*E68</f>
        <v>0</v>
      </c>
      <c r="GL68" s="39">
        <f t="shared" ref="GL68" si="167">+GJ68*F68</f>
        <v>0</v>
      </c>
      <c r="GM68" s="39">
        <f t="shared" ref="GM68" si="168">+GL68+GK68</f>
        <v>0</v>
      </c>
      <c r="GN68" s="40"/>
      <c r="GO68" s="42"/>
      <c r="GP68" s="42"/>
      <c r="GQ68" s="16" t="s">
        <v>4</v>
      </c>
      <c r="GR68" s="17"/>
      <c r="GS68" s="16"/>
      <c r="GT68" s="18"/>
      <c r="GU68" s="19">
        <f t="shared" ref="GU68" si="169">+GT68*19%</f>
        <v>0</v>
      </c>
      <c r="GV68" s="20"/>
      <c r="GW68" s="20">
        <f t="shared" ref="GW68" si="170">+GV68*E68</f>
        <v>0</v>
      </c>
      <c r="GX68" s="20">
        <f t="shared" ref="GX68" si="171">+GV68*F68</f>
        <v>0</v>
      </c>
      <c r="GY68" s="20">
        <f t="shared" si="115"/>
        <v>0</v>
      </c>
      <c r="GZ68" s="21"/>
      <c r="HA68" s="23"/>
      <c r="HB68" s="23"/>
      <c r="HC68" s="35" t="s">
        <v>4</v>
      </c>
      <c r="HD68" s="36"/>
      <c r="HE68" s="35"/>
      <c r="HF68" s="37"/>
      <c r="HG68" s="38">
        <f t="shared" ref="HG68" si="172">+HF68*19%</f>
        <v>0</v>
      </c>
      <c r="HH68" s="39"/>
      <c r="HI68" s="39">
        <f t="shared" ref="HI68" si="173">+HH68*E68</f>
        <v>0</v>
      </c>
      <c r="HJ68" s="39">
        <f t="shared" ref="HJ68" si="174">+HH68*F68</f>
        <v>0</v>
      </c>
      <c r="HK68" s="39">
        <f t="shared" ref="HK68" si="175">+HJ68+HI68</f>
        <v>0</v>
      </c>
      <c r="HL68" s="40"/>
      <c r="HM68" s="42"/>
      <c r="HN68" s="42"/>
      <c r="HO68" s="26">
        <f t="shared" si="83"/>
        <v>103.53</v>
      </c>
      <c r="HP68" s="26" t="str">
        <f t="shared" si="84"/>
        <v>2. BIOPLAST S.A</v>
      </c>
      <c r="HQ68" s="86">
        <f t="shared" ref="HQ68" si="176">HO68*(E68+F68)</f>
        <v>15653736</v>
      </c>
    </row>
    <row r="69" spans="1:225" ht="15.75" x14ac:dyDescent="0.25">
      <c r="M69" s="13">
        <f>SUM(M3:M68)</f>
        <v>317386536.25</v>
      </c>
      <c r="N69" s="13">
        <f>SUM(N3:N68)</f>
        <v>46508472.5</v>
      </c>
      <c r="O69" s="13">
        <f>SUM(O3:O68)</f>
        <v>363895008.75</v>
      </c>
      <c r="V69" s="12"/>
      <c r="W69" s="12"/>
      <c r="X69" s="12"/>
      <c r="Y69" s="13">
        <f>SUM(Y3:Y68)</f>
        <v>143090717</v>
      </c>
      <c r="Z69" s="32">
        <f>SUM(Z3:Z68)</f>
        <v>26040317.800000001</v>
      </c>
      <c r="AA69" s="32">
        <f>SUM(AA3:AA68)</f>
        <v>169131034.80000001</v>
      </c>
      <c r="AF69" s="2"/>
      <c r="AH69" s="12"/>
      <c r="AI69" s="12"/>
      <c r="AJ69" s="12"/>
      <c r="AK69" s="13">
        <f>SUM(AK3:AK68)</f>
        <v>185853460.5</v>
      </c>
      <c r="AL69" s="13">
        <f>SUM(AL3:AL68)</f>
        <v>3271958.55</v>
      </c>
      <c r="AM69" s="13">
        <f t="shared" si="122"/>
        <v>189125419.05000001</v>
      </c>
      <c r="AT69" s="12"/>
      <c r="AU69" s="12"/>
      <c r="AV69" s="12"/>
      <c r="AW69" s="13">
        <f>SUM(AW3:AW68)</f>
        <v>333044179.01999998</v>
      </c>
      <c r="AX69" s="13">
        <f>SUM(AX3:AX68)</f>
        <v>14510281.66</v>
      </c>
      <c r="AY69" s="13">
        <f t="shared" si="102"/>
        <v>347554460.68000001</v>
      </c>
      <c r="BF69" s="12"/>
      <c r="BG69" s="12"/>
      <c r="BH69" s="12"/>
      <c r="BI69" s="13">
        <f>SUM(BI3:BI68)</f>
        <v>187858755</v>
      </c>
      <c r="BJ69" s="13">
        <f>SUM(BJ3:BJ68)</f>
        <v>172431</v>
      </c>
      <c r="BK69" s="13">
        <f>SUM(BK3:BK68)</f>
        <v>188031186</v>
      </c>
      <c r="BR69" s="12"/>
      <c r="BS69" s="12"/>
      <c r="BT69" s="12"/>
      <c r="BU69" s="13">
        <f>SUM(BU3:BU68)</f>
        <v>519891470.90999997</v>
      </c>
      <c r="BV69" s="13">
        <f>SUM(BV3:BV68)</f>
        <v>57544583.670000002</v>
      </c>
      <c r="BW69" s="13">
        <f>SUM(BW3:BW68)</f>
        <v>577436054.58000004</v>
      </c>
      <c r="CD69" s="12"/>
      <c r="CE69" s="12"/>
      <c r="CF69" s="12"/>
      <c r="CG69" s="13">
        <f>SUM(CG3:CG68)</f>
        <v>935839.8</v>
      </c>
      <c r="CH69" s="13">
        <f>SUM(CH3:CH68)</f>
        <v>45517.5</v>
      </c>
      <c r="CI69" s="13">
        <f>SUM(CI3:CI68)</f>
        <v>981357.3</v>
      </c>
      <c r="CP69" s="12"/>
      <c r="CQ69" s="12"/>
      <c r="CR69" s="12"/>
      <c r="CS69" s="13">
        <f>SUM(CS3:CS68)</f>
        <v>136213200</v>
      </c>
      <c r="CT69" s="13">
        <f>SUM(CT3:CT68)</f>
        <v>28288404</v>
      </c>
      <c r="CU69" s="13">
        <f>SUM(CU3:CU68)</f>
        <v>164501604</v>
      </c>
      <c r="DB69" s="12"/>
      <c r="DC69" s="12"/>
      <c r="DD69" s="12"/>
      <c r="DE69" s="13">
        <f>SUM(DE3:DE68)</f>
        <v>73448787.300000012</v>
      </c>
      <c r="DF69" s="13">
        <f>SUBTOTAL(9,DF30:DF68)</f>
        <v>9649567.2000000011</v>
      </c>
      <c r="DG69" s="13">
        <f>SUM(DG3:DG68)</f>
        <v>83226767.400000006</v>
      </c>
      <c r="DN69" s="12"/>
      <c r="DO69" s="12"/>
      <c r="DP69" s="12"/>
      <c r="DQ69" s="13">
        <f>SUM(DQ3:DQ68)</f>
        <v>424368241.92000002</v>
      </c>
      <c r="DR69" s="13">
        <f>SUM(DR3:DR68)</f>
        <v>58937344.200000003</v>
      </c>
      <c r="DS69" s="13">
        <f t="shared" si="147"/>
        <v>483305586.12</v>
      </c>
      <c r="DZ69" s="12"/>
      <c r="EA69" s="12"/>
      <c r="EB69" s="12"/>
      <c r="EC69" s="13">
        <f>SUM(EC3:EC68)</f>
        <v>10375848</v>
      </c>
      <c r="ED69" s="13">
        <f>SUM(ED3:ED68)</f>
        <v>1709316</v>
      </c>
      <c r="EE69" s="13">
        <f t="shared" si="151"/>
        <v>12085164</v>
      </c>
      <c r="EL69" s="12"/>
      <c r="EM69" s="12"/>
      <c r="EN69" s="12"/>
      <c r="EO69" s="13">
        <f>SUM(EO3:EO68)</f>
        <v>286599600</v>
      </c>
      <c r="EP69" s="13">
        <f>SUM(EP3:EP68)</f>
        <v>41019300</v>
      </c>
      <c r="EQ69" s="13">
        <f>SUM(EQ3:EQ68)</f>
        <v>327618900</v>
      </c>
      <c r="ES69" s="2"/>
      <c r="ET69" s="2"/>
      <c r="EU69" s="2"/>
      <c r="EV69" s="2"/>
      <c r="EW69" s="2"/>
      <c r="EX69" s="12"/>
      <c r="EY69" s="12"/>
      <c r="EZ69" s="12"/>
      <c r="FA69" s="13">
        <f>SUM(FA3:FA68)</f>
        <v>6136830</v>
      </c>
      <c r="FB69" s="13">
        <f>SUM(FB3:FB68)</f>
        <v>0</v>
      </c>
      <c r="FC69" s="13">
        <f>SUM(FC3:FC68)</f>
        <v>6136830</v>
      </c>
      <c r="FD69" s="2"/>
      <c r="FE69" s="2"/>
      <c r="FF69" s="2"/>
      <c r="FG69" s="2"/>
      <c r="FH69" s="2"/>
      <c r="FI69" s="2"/>
      <c r="FJ69" s="12"/>
      <c r="FK69" s="12"/>
      <c r="FL69" s="12"/>
      <c r="FM69" s="13">
        <f>SUM(FM3:FM68)</f>
        <v>65331000</v>
      </c>
      <c r="FN69" s="13">
        <f>SUM(FN3:FN68)</f>
        <v>0</v>
      </c>
      <c r="FO69" s="13">
        <f>SUM(FO3:FO68)</f>
        <v>65331000</v>
      </c>
      <c r="FP69" s="2"/>
      <c r="FQ69" s="2"/>
      <c r="FR69" s="2"/>
      <c r="FS69" s="2"/>
      <c r="FT69" s="2"/>
      <c r="FU69" s="2"/>
      <c r="FV69" s="12"/>
      <c r="FW69" s="12"/>
      <c r="FX69" s="12"/>
      <c r="FY69" s="13">
        <f>SUM(FY3:FY68)</f>
        <v>812889</v>
      </c>
      <c r="FZ69" s="13">
        <f>SUM(FZ3:FZ68)</f>
        <v>6503112</v>
      </c>
      <c r="GA69" s="13">
        <f t="shared" si="164"/>
        <v>7316001</v>
      </c>
      <c r="GB69" s="2"/>
      <c r="GC69" s="2"/>
      <c r="GD69" s="2"/>
      <c r="GE69" s="2"/>
      <c r="GF69" s="2"/>
      <c r="GG69" s="2"/>
      <c r="GH69" s="12"/>
      <c r="GI69" s="12"/>
      <c r="GJ69" s="12"/>
      <c r="GK69" s="62">
        <f>SUM(GK3:GK68)</f>
        <v>4598100.5</v>
      </c>
      <c r="GL69" s="13">
        <f>SUM(GL3:GL68)</f>
        <v>0</v>
      </c>
      <c r="GM69" s="13">
        <f>SUM(GM3:GM68)</f>
        <v>4598100.5</v>
      </c>
      <c r="GN69" s="2"/>
      <c r="GO69" s="2"/>
      <c r="GP69" s="2"/>
      <c r="GQ69" s="2"/>
      <c r="GR69" s="2"/>
      <c r="GS69" s="2"/>
      <c r="GT69" s="12"/>
      <c r="GU69" s="12"/>
      <c r="GV69" s="12"/>
      <c r="GW69" s="13">
        <f>SUM(GW3:GW68)</f>
        <v>316781837.05980003</v>
      </c>
      <c r="GX69" s="13">
        <f>SUM(GX3:GX68)</f>
        <v>79486347.559500009</v>
      </c>
      <c r="GY69" s="13">
        <f>SUM(GY3:GY68)</f>
        <v>396268184.61930001</v>
      </c>
      <c r="GZ69" s="2"/>
      <c r="HA69" s="2"/>
      <c r="HB69" s="2"/>
      <c r="HC69" s="2"/>
      <c r="HD69" s="2"/>
      <c r="HE69" s="2"/>
      <c r="HF69" s="12"/>
      <c r="HG69" s="12"/>
      <c r="HH69" s="12"/>
      <c r="HI69" s="13">
        <f>SUM(HI3:HI68)</f>
        <v>111166230</v>
      </c>
      <c r="HJ69" s="13">
        <f>SUM(HJ3:HJ68)</f>
        <v>11455773</v>
      </c>
      <c r="HK69" s="13">
        <f>SUM(HK3:HK68)</f>
        <v>122622003</v>
      </c>
      <c r="HL69" s="2"/>
      <c r="HM69" s="2"/>
      <c r="HN69" s="2"/>
    </row>
    <row r="70" spans="1:225" x14ac:dyDescent="0.25">
      <c r="AW70" s="11"/>
      <c r="AX70" s="11"/>
      <c r="AY70" s="11"/>
    </row>
    <row r="71" spans="1:225" x14ac:dyDescent="0.25">
      <c r="AW71" s="11"/>
    </row>
  </sheetData>
  <sheetProtection password="99E1" sheet="1" formatCells="0" formatColumns="0" formatRows="0" insertColumns="0" insertRows="0" insertHyperlinks="0" deleteColumns="0" deleteRows="0" sort="0" autoFilter="0" pivotTables="0"/>
  <autoFilter ref="A2:HR68"/>
  <mergeCells count="20">
    <mergeCell ref="S1:AD1"/>
    <mergeCell ref="AE1:AP1"/>
    <mergeCell ref="AQ1:BB1"/>
    <mergeCell ref="GQ1:HB1"/>
    <mergeCell ref="HC1:HN1"/>
    <mergeCell ref="FS1:GD1"/>
    <mergeCell ref="GE1:GP1"/>
    <mergeCell ref="B55:D55"/>
    <mergeCell ref="B14:D14"/>
    <mergeCell ref="EI1:ET1"/>
    <mergeCell ref="EU1:FF1"/>
    <mergeCell ref="FG1:FR1"/>
    <mergeCell ref="BC1:BN1"/>
    <mergeCell ref="BO1:BZ1"/>
    <mergeCell ref="CA1:CL1"/>
    <mergeCell ref="CM1:CX1"/>
    <mergeCell ref="CY1:DJ1"/>
    <mergeCell ref="DK1:DV1"/>
    <mergeCell ref="DW1:EH1"/>
    <mergeCell ref="G1:R1"/>
  </mergeCells>
  <phoneticPr fontId="7" type="noConversion"/>
  <pageMargins left="0.7" right="0.7" top="0.75" bottom="0.75" header="0.3" footer="0.3"/>
  <pageSetup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Hoja4</vt:lpstr>
      <vt:lpstr>Hoja1</vt:lpstr>
      <vt:lpstr>EVALUACION ECONOMICA</vt:lpstr>
      <vt:lpstr>DAOTS</vt:lpstr>
      <vt:lpstr>DATOS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</dc:creator>
  <cp:lastModifiedBy>Derby Leonardo Giraldo Orjuela</cp:lastModifiedBy>
  <dcterms:created xsi:type="dcterms:W3CDTF">2016-03-03T17:02:19Z</dcterms:created>
  <dcterms:modified xsi:type="dcterms:W3CDTF">2018-03-05T21:54:38Z</dcterms:modified>
</cp:coreProperties>
</file>